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28515" windowHeight="12090"/>
  </bookViews>
  <sheets>
    <sheet name="Año 2019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20" i="1" l="1"/>
  <c r="C23" i="1" l="1"/>
  <c r="B24" i="1" l="1"/>
  <c r="B13" i="1" l="1"/>
  <c r="C13" i="1"/>
  <c r="C43" i="1" l="1"/>
  <c r="C44" i="1"/>
  <c r="C40" i="1"/>
  <c r="C41" i="1"/>
  <c r="C42" i="1"/>
  <c r="B43" i="1"/>
  <c r="C7" i="1"/>
  <c r="B7" i="1"/>
  <c r="B45" i="1" l="1"/>
</calcChain>
</file>

<file path=xl/sharedStrings.xml><?xml version="1.0" encoding="utf-8"?>
<sst xmlns="http://schemas.openxmlformats.org/spreadsheetml/2006/main" count="78" uniqueCount="73">
  <si>
    <t>CONCEPTO</t>
  </si>
  <si>
    <t>Hospitalización</t>
  </si>
  <si>
    <t>Hospitalización Urg H.Molina</t>
  </si>
  <si>
    <t>Urgencias H. Molina</t>
  </si>
  <si>
    <t>Nº de Urgencias atendidas</t>
  </si>
  <si>
    <t>Procedimientos Quirúrgicos - Lista de Espera</t>
  </si>
  <si>
    <t>Nº procedimientos quirúrgicos -</t>
  </si>
  <si>
    <t>Procedimientos Quirúrgicos - Urgencias</t>
  </si>
  <si>
    <t>Nº procedimientos quirúrgicos</t>
  </si>
  <si>
    <t>Diagnósticos por Imagen (EFIGIE)</t>
  </si>
  <si>
    <t>Nº procedimientos diagnósticos</t>
  </si>
  <si>
    <t>Pruebas Diagnósticas no radiólogicas</t>
  </si>
  <si>
    <t>Radiología simple (Fact. X proceso Area VI)</t>
  </si>
  <si>
    <t>Nº de placas realizadas (Hay prescripciones que una petición incluye 2 o mas placas)</t>
  </si>
  <si>
    <t>Radiología simple (Fact. X proceso Area I)</t>
  </si>
  <si>
    <t>Radiología simple (Fact. X proceso Area IX)</t>
  </si>
  <si>
    <t>Nº de Consultas realizadas</t>
  </si>
  <si>
    <t>Consultas H. Molina / HMM</t>
  </si>
  <si>
    <t>Rehabilitacion (Habilitas)</t>
  </si>
  <si>
    <t>Rehabilitacion (Ingresados)</t>
  </si>
  <si>
    <t>Rehabilitacion (Parálisis cerebral) (Astus)</t>
  </si>
  <si>
    <t>Rehabilitacion (Daño Cerebral)</t>
  </si>
  <si>
    <t>Radioterapia</t>
  </si>
  <si>
    <t>Nº de tratamientos</t>
  </si>
  <si>
    <t>Transporte Sanitario - Areas</t>
  </si>
  <si>
    <t>Transporte Sanitario - 061</t>
  </si>
  <si>
    <t>A. Sanitaria en otras Regiones</t>
  </si>
  <si>
    <t>I.V.E.</t>
  </si>
  <si>
    <t>Nº pacientes atendidas</t>
  </si>
  <si>
    <t>I.V.E. Fuera de la Región</t>
  </si>
  <si>
    <t>CERBA (muestras Citológicas)</t>
  </si>
  <si>
    <t>Nº Análiticas realizadas</t>
  </si>
  <si>
    <t>Cámara Hiperbárica</t>
  </si>
  <si>
    <t>Nº de Sesiones ordinarias</t>
  </si>
  <si>
    <t>Cámara Hiperbárica- Urgencias</t>
  </si>
  <si>
    <t>Nº de Sesiones de emergencias</t>
  </si>
  <si>
    <t>Salud Bucodental (PADI)</t>
  </si>
  <si>
    <t>Salud Bucodental Discapacitados</t>
  </si>
  <si>
    <t>Dialisis</t>
  </si>
  <si>
    <t>Nº sesiones</t>
  </si>
  <si>
    <t>Terapias respiratorias domiciliarias</t>
  </si>
  <si>
    <t>Canon fijo - Datos de actividad en las Areas Sanitarias</t>
  </si>
  <si>
    <t>Ayudas desplazamientos (Fuera de la Región)</t>
  </si>
  <si>
    <t>Ayudas a pacientes por trasporte (nº de expedientes)</t>
  </si>
  <si>
    <t>Ayudas dietas desplazamientos (Fuera de la Región)</t>
  </si>
  <si>
    <t>Ayudas a pacientes por dietas (Nº de expedientes)</t>
  </si>
  <si>
    <t>Ayudas desplazamiento varios tratamientos (Dentro de la Región)</t>
  </si>
  <si>
    <t>Ayudas pacientes material ortoprotésico</t>
  </si>
  <si>
    <t>Nº de pacientes</t>
  </si>
  <si>
    <t>TOTAL ACUMULADO</t>
  </si>
  <si>
    <t>2019 - GASTO</t>
  </si>
  <si>
    <t>2019 - ACTIVIDAD</t>
  </si>
  <si>
    <t xml:space="preserve">Reproducción Asistida </t>
  </si>
  <si>
    <t xml:space="preserve">Nº estancias -                                    </t>
  </si>
  <si>
    <t>Nº procedimientos diagnósticos -</t>
  </si>
  <si>
    <t xml:space="preserve">Nº de placas realizadas (Hay prescripciones que una petición incluye 2 o mas placas) </t>
  </si>
  <si>
    <t xml:space="preserve">Nº de sesiones realizadas </t>
  </si>
  <si>
    <t>Ayudas por Errores Innatos Metabolismo</t>
  </si>
  <si>
    <t>Nº de expedientes</t>
  </si>
  <si>
    <t>Muestras de semen (contrato menor, año 2019)</t>
  </si>
  <si>
    <t>Test de informatividad (contrato menor, año 2019)</t>
  </si>
  <si>
    <t>Consultas Dermatología</t>
  </si>
  <si>
    <t>Gammacamara</t>
  </si>
  <si>
    <t>PRESTACIÓN</t>
  </si>
  <si>
    <t>Fuente SAP y PIN</t>
  </si>
  <si>
    <t>1207/1517</t>
  </si>
  <si>
    <t>Nº de Consultas realizadas.</t>
  </si>
  <si>
    <t>Nº de sesiones realizadas.</t>
  </si>
  <si>
    <t>Nº de pacientes atendidos.</t>
  </si>
  <si>
    <t>Nº de parejas atendidas / ciclos realizados</t>
  </si>
  <si>
    <t>Canon fijo - Datos de actividad en las Areas Sanitarias.</t>
  </si>
  <si>
    <t>Nº pacientes atendidos.</t>
  </si>
  <si>
    <t>Gasto y actividad en Conciertos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</si>
</sst>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  <numFmt numFmtId="165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  <font>
      <b/>
      <sz val="10"/>
      <color theme="0"/>
      <name val="Arial"/>
      <family val="2"/>
    </font>
    <font>
      <sz val="8"/>
      <color indexed="14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sz val="1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18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theme="2"/>
        <bgColor indexed="64"/>
      </patternFill>
    </fill>
    <fill>
      <patternFill patternType="solid">
        <fgColor rgb="FF9E0000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7">
    <xf numFmtId="0" fontId="0" fillId="0" borderId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" fontId="7" fillId="3" borderId="10" applyNumberFormat="0" applyProtection="0">
      <alignment horizontal="left" vertical="center" indent="1"/>
    </xf>
    <xf numFmtId="0" fontId="8" fillId="4" borderId="11" applyBorder="0"/>
    <xf numFmtId="4" fontId="7" fillId="3" borderId="10" applyNumberFormat="0" applyProtection="0">
      <alignment horizontal="left" vertical="center" indent="1"/>
    </xf>
    <xf numFmtId="4" fontId="7" fillId="5" borderId="10" applyNumberFormat="0" applyProtection="0">
      <alignment horizontal="right" vertical="center"/>
    </xf>
    <xf numFmtId="4" fontId="7" fillId="6" borderId="10" applyNumberFormat="0" applyProtection="0">
      <alignment horizontal="left" vertical="center" indent="1"/>
    </xf>
    <xf numFmtId="4" fontId="7" fillId="7" borderId="10" applyNumberFormat="0" applyProtection="0">
      <alignment vertical="center"/>
    </xf>
    <xf numFmtId="4" fontId="12" fillId="8" borderId="10" applyNumberFormat="0" applyProtection="0">
      <alignment horizontal="right" vertical="center"/>
    </xf>
    <xf numFmtId="0" fontId="7" fillId="9" borderId="10" applyNumberFormat="0" applyProtection="0">
      <alignment horizontal="left" vertical="center" indent="1"/>
    </xf>
    <xf numFmtId="4" fontId="7" fillId="0" borderId="10" applyNumberFormat="0" applyProtection="0">
      <alignment horizontal="right" vertical="center"/>
    </xf>
    <xf numFmtId="0" fontId="7" fillId="10" borderId="10" applyNumberFormat="0" applyProtection="0">
      <alignment horizontal="left" vertical="center" indent="1"/>
    </xf>
    <xf numFmtId="0" fontId="7" fillId="11" borderId="10" applyNumberFormat="0" applyProtection="0">
      <alignment horizontal="left" vertical="center" indent="1"/>
    </xf>
    <xf numFmtId="0" fontId="7" fillId="12" borderId="10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0" fontId="7" fillId="15" borderId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2" borderId="0" applyNumberFormat="0" applyBorder="0" applyAlignment="0" applyProtection="0"/>
    <xf numFmtId="0" fontId="18" fillId="28" borderId="0" applyNumberFormat="0" applyBorder="0" applyAlignment="0" applyProtection="0"/>
    <xf numFmtId="0" fontId="17" fillId="23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7" fillId="2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7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20" fillId="32" borderId="0" applyNumberFormat="0" applyBorder="0" applyAlignment="0" applyProtection="0"/>
    <xf numFmtId="9" fontId="5" fillId="0" borderId="0" applyFont="0" applyFill="0" applyBorder="0" applyAlignment="0" applyProtection="0"/>
    <xf numFmtId="4" fontId="22" fillId="6" borderId="10" applyNumberFormat="0" applyProtection="0">
      <alignment vertical="center"/>
    </xf>
    <xf numFmtId="0" fontId="9" fillId="7" borderId="16" applyNumberFormat="0" applyProtection="0">
      <alignment horizontal="left" vertical="top" indent="1"/>
    </xf>
    <xf numFmtId="4" fontId="7" fillId="37" borderId="10" applyNumberFormat="0" applyProtection="0">
      <alignment horizontal="right" vertical="center"/>
    </xf>
    <xf numFmtId="4" fontId="7" fillId="38" borderId="10" applyNumberFormat="0" applyProtection="0">
      <alignment horizontal="right" vertical="center"/>
    </xf>
    <xf numFmtId="4" fontId="7" fillId="39" borderId="9" applyNumberFormat="0" applyProtection="0">
      <alignment horizontal="right" vertical="center"/>
    </xf>
    <xf numFmtId="4" fontId="7" fillId="18" borderId="10" applyNumberFormat="0" applyProtection="0">
      <alignment horizontal="right" vertical="center"/>
    </xf>
    <xf numFmtId="4" fontId="7" fillId="40" borderId="10" applyNumberFormat="0" applyProtection="0">
      <alignment horizontal="right" vertical="center"/>
    </xf>
    <xf numFmtId="4" fontId="7" fillId="41" borderId="10" applyNumberFormat="0" applyProtection="0">
      <alignment horizontal="right" vertical="center"/>
    </xf>
    <xf numFmtId="4" fontId="7" fillId="17" borderId="10" applyNumberFormat="0" applyProtection="0">
      <alignment horizontal="right" vertical="center"/>
    </xf>
    <xf numFmtId="4" fontId="7" fillId="16" borderId="10" applyNumberFormat="0" applyProtection="0">
      <alignment horizontal="right" vertical="center"/>
    </xf>
    <xf numFmtId="4" fontId="7" fillId="42" borderId="10" applyNumberFormat="0" applyProtection="0">
      <alignment horizontal="right" vertical="center"/>
    </xf>
    <xf numFmtId="4" fontId="7" fillId="43" borderId="9" applyNumberFormat="0" applyProtection="0">
      <alignment horizontal="left" vertical="center" indent="1"/>
    </xf>
    <xf numFmtId="4" fontId="5" fillId="4" borderId="9" applyNumberFormat="0" applyProtection="0">
      <alignment horizontal="left" vertical="center" indent="1"/>
    </xf>
    <xf numFmtId="4" fontId="5" fillId="4" borderId="9" applyNumberFormat="0" applyProtection="0">
      <alignment horizontal="left" vertical="center" indent="1"/>
    </xf>
    <xf numFmtId="4" fontId="7" fillId="12" borderId="9" applyNumberFormat="0" applyProtection="0">
      <alignment horizontal="left" vertical="center" indent="1"/>
    </xf>
    <xf numFmtId="4" fontId="7" fillId="5" borderId="9" applyNumberFormat="0" applyProtection="0">
      <alignment horizontal="left" vertical="center" indent="1"/>
    </xf>
    <xf numFmtId="0" fontId="7" fillId="4" borderId="16" applyNumberFormat="0" applyProtection="0">
      <alignment horizontal="left" vertical="top" indent="1"/>
    </xf>
    <xf numFmtId="0" fontId="7" fillId="5" borderId="16" applyNumberFormat="0" applyProtection="0">
      <alignment horizontal="left" vertical="top" indent="1"/>
    </xf>
    <xf numFmtId="0" fontId="7" fillId="11" borderId="16" applyNumberFormat="0" applyProtection="0">
      <alignment horizontal="left" vertical="top" indent="1"/>
    </xf>
    <xf numFmtId="0" fontId="7" fillId="12" borderId="16" applyNumberFormat="0" applyProtection="0">
      <alignment horizontal="left" vertical="top" indent="1"/>
    </xf>
    <xf numFmtId="0" fontId="7" fillId="8" borderId="17" applyNumberFormat="0">
      <protection locked="0"/>
    </xf>
    <xf numFmtId="4" fontId="13" fillId="44" borderId="16" applyNumberFormat="0" applyProtection="0">
      <alignment vertical="center"/>
    </xf>
    <xf numFmtId="4" fontId="22" fillId="45" borderId="6" applyNumberFormat="0" applyProtection="0">
      <alignment vertical="center"/>
    </xf>
    <xf numFmtId="4" fontId="13" fillId="9" borderId="16" applyNumberFormat="0" applyProtection="0">
      <alignment horizontal="left" vertical="center" indent="1"/>
    </xf>
    <xf numFmtId="0" fontId="13" fillId="44" borderId="16" applyNumberFormat="0" applyProtection="0">
      <alignment horizontal="left" vertical="top" indent="1"/>
    </xf>
    <xf numFmtId="4" fontId="22" fillId="46" borderId="10" applyNumberFormat="0" applyProtection="0">
      <alignment horizontal="right" vertical="center"/>
    </xf>
    <xf numFmtId="0" fontId="13" fillId="5" borderId="16" applyNumberFormat="0" applyProtection="0">
      <alignment horizontal="left" vertical="top" indent="1"/>
    </xf>
    <xf numFmtId="4" fontId="16" fillId="47" borderId="9" applyNumberFormat="0" applyProtection="0">
      <alignment horizontal="left" vertical="center" indent="1"/>
    </xf>
    <xf numFmtId="0" fontId="7" fillId="48" borderId="6"/>
    <xf numFmtId="0" fontId="21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2" fillId="0" borderId="0" xfId="0" applyFont="1"/>
    <xf numFmtId="0" fontId="3" fillId="0" borderId="4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wrapText="1"/>
    </xf>
    <xf numFmtId="0" fontId="3" fillId="0" borderId="13" xfId="0" applyFont="1" applyFill="1" applyBorder="1"/>
    <xf numFmtId="0" fontId="3" fillId="0" borderId="14" xfId="0" applyFont="1" applyBorder="1"/>
    <xf numFmtId="0" fontId="3" fillId="0" borderId="13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7" fillId="0" borderId="13" xfId="0" applyFont="1" applyBorder="1"/>
    <xf numFmtId="0" fontId="7" fillId="0" borderId="13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3" xfId="0" applyFont="1" applyFill="1" applyBorder="1"/>
    <xf numFmtId="0" fontId="7" fillId="0" borderId="15" xfId="0" applyFont="1" applyBorder="1"/>
    <xf numFmtId="0" fontId="11" fillId="14" borderId="1" xfId="0" applyFont="1" applyFill="1" applyBorder="1" applyAlignment="1">
      <alignment horizontal="center" wrapText="1"/>
    </xf>
    <xf numFmtId="0" fontId="15" fillId="14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44" fontId="14" fillId="13" borderId="13" xfId="1" applyFont="1" applyFill="1" applyBorder="1" applyAlignment="1">
      <alignment horizontal="center"/>
    </xf>
    <xf numFmtId="3" fontId="4" fillId="13" borderId="12" xfId="2" applyNumberFormat="1" applyFont="1" applyFill="1" applyBorder="1" applyAlignment="1">
      <alignment horizontal="center"/>
    </xf>
    <xf numFmtId="3" fontId="14" fillId="13" borderId="13" xfId="2" applyNumberFormat="1" applyFont="1" applyFill="1" applyBorder="1" applyAlignment="1">
      <alignment horizontal="center"/>
    </xf>
    <xf numFmtId="0" fontId="6" fillId="0" borderId="13" xfId="0" applyFont="1" applyBorder="1"/>
    <xf numFmtId="0" fontId="0" fillId="0" borderId="0" xfId="0"/>
    <xf numFmtId="44" fontId="4" fillId="2" borderId="3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0" fillId="0" borderId="0" xfId="0" applyFill="1"/>
    <xf numFmtId="0" fontId="10" fillId="0" borderId="13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24" fillId="13" borderId="13" xfId="2" applyNumberFormat="1" applyFont="1" applyFill="1" applyBorder="1" applyAlignment="1">
      <alignment horizontal="center"/>
    </xf>
    <xf numFmtId="0" fontId="25" fillId="0" borderId="0" xfId="0" applyFont="1"/>
    <xf numFmtId="44" fontId="0" fillId="0" borderId="0" xfId="0" applyNumberFormat="1"/>
    <xf numFmtId="0" fontId="26" fillId="0" borderId="13" xfId="0" applyFont="1" applyFill="1" applyBorder="1" applyAlignment="1">
      <alignment wrapText="1"/>
    </xf>
    <xf numFmtId="0" fontId="26" fillId="0" borderId="13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3" fillId="49" borderId="19" xfId="0" applyFont="1" applyFill="1" applyBorder="1" applyAlignment="1">
      <alignment horizontal="center" vertical="center"/>
    </xf>
    <xf numFmtId="0" fontId="23" fillId="49" borderId="20" xfId="0" applyFont="1" applyFill="1" applyBorder="1" applyAlignment="1">
      <alignment horizontal="center" vertical="center"/>
    </xf>
    <xf numFmtId="0" fontId="23" fillId="49" borderId="21" xfId="0" applyFont="1" applyFill="1" applyBorder="1" applyAlignment="1">
      <alignment horizontal="center" vertical="center"/>
    </xf>
    <xf numFmtId="0" fontId="23" fillId="49" borderId="8" xfId="0" applyFont="1" applyFill="1" applyBorder="1" applyAlignment="1">
      <alignment horizontal="center" vertical="center"/>
    </xf>
    <xf numFmtId="0" fontId="23" fillId="49" borderId="7" xfId="0" applyFont="1" applyFill="1" applyBorder="1" applyAlignment="1">
      <alignment horizontal="center" vertical="center"/>
    </xf>
    <xf numFmtId="0" fontId="23" fillId="49" borderId="5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</cellXfs>
  <cellStyles count="77">
    <cellStyle name="Accent1 - 20%" xfId="21"/>
    <cellStyle name="Accent1 - 40%" xfId="22"/>
    <cellStyle name="Accent1 - 60%" xfId="23"/>
    <cellStyle name="Accent2 - 20%" xfId="24"/>
    <cellStyle name="Accent2 - 40%" xfId="25"/>
    <cellStyle name="Accent2 - 60%" xfId="26"/>
    <cellStyle name="Accent3 - 20%" xfId="27"/>
    <cellStyle name="Accent3 - 40%" xfId="28"/>
    <cellStyle name="Accent3 - 60%" xfId="29"/>
    <cellStyle name="Accent4 - 20%" xfId="30"/>
    <cellStyle name="Accent4 - 40%" xfId="31"/>
    <cellStyle name="Accent4 - 60%" xfId="32"/>
    <cellStyle name="Accent5 - 20%" xfId="33"/>
    <cellStyle name="Accent5 - 40%" xfId="34"/>
    <cellStyle name="Accent5 - 60%" xfId="35"/>
    <cellStyle name="Accent6 - 20%" xfId="36"/>
    <cellStyle name="Accent6 - 40%" xfId="37"/>
    <cellStyle name="Accent6 - 60%" xfId="38"/>
    <cellStyle name="Emphasis 1" xfId="39"/>
    <cellStyle name="Emphasis 2" xfId="40"/>
    <cellStyle name="Emphasis 3" xfId="41"/>
    <cellStyle name="Euro" xfId="2"/>
    <cellStyle name="Millares 2" xfId="17"/>
    <cellStyle name="Millares 3" xfId="3"/>
    <cellStyle name="Moneda" xfId="1" builtinId="4"/>
    <cellStyle name="Moneda 2" xfId="19"/>
    <cellStyle name="Neutral 2" xfId="42"/>
    <cellStyle name="Normal" xfId="0" builtinId="0"/>
    <cellStyle name="Normal 2" xfId="4"/>
    <cellStyle name="Normal 2 2" xfId="18"/>
    <cellStyle name="Normal 2 3" xfId="75"/>
    <cellStyle name="Normal 2 4" xfId="20"/>
    <cellStyle name="Porcentaje 2" xfId="43"/>
    <cellStyle name="Porcentaje 3" xfId="76"/>
    <cellStyle name="SAPBEXaggData" xfId="10"/>
    <cellStyle name="SAPBEXaggDataEmph" xfId="44"/>
    <cellStyle name="SAPBEXaggItem" xfId="9"/>
    <cellStyle name="SAPBEXaggItemX" xfId="45"/>
    <cellStyle name="SAPBEXchaText" xfId="7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8"/>
    <cellStyle name="SAPBEXheaderItem" xfId="58"/>
    <cellStyle name="SAPBEXheaderText" xfId="59"/>
    <cellStyle name="SAPBEXHLevel0" xfId="12"/>
    <cellStyle name="SAPBEXHLevel0X" xfId="60"/>
    <cellStyle name="SAPBEXHLevel1" xfId="14"/>
    <cellStyle name="SAPBEXHLevel1X" xfId="61"/>
    <cellStyle name="SAPBEXHLevel2" xfId="15"/>
    <cellStyle name="SAPBEXHLevel2X" xfId="62"/>
    <cellStyle name="SAPBEXHLevel3" xfId="16"/>
    <cellStyle name="SAPBEXHLevel3X" xfId="63"/>
    <cellStyle name="SAPBEXinputData" xfId="64"/>
    <cellStyle name="SAPBEXItemHeader" xfId="6"/>
    <cellStyle name="SAPBEXresData" xfId="65"/>
    <cellStyle name="SAPBEXresDataEmph" xfId="66"/>
    <cellStyle name="SAPBEXresItem" xfId="67"/>
    <cellStyle name="SAPBEXresItemX" xfId="68"/>
    <cellStyle name="SAPBEXstdData" xfId="13"/>
    <cellStyle name="SAPBEXstdDataEmph" xfId="69"/>
    <cellStyle name="SAPBEXstdItem" xfId="5"/>
    <cellStyle name="SAPBEXstdItemX" xfId="70"/>
    <cellStyle name="SAPBEXtitle" xfId="71"/>
    <cellStyle name="SAPBEXunassignedItem" xfId="72"/>
    <cellStyle name="SAPBEXundefined" xfId="11"/>
    <cellStyle name="Sheet Title" xfId="73"/>
    <cellStyle name="Total 2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tabSelected="1" workbookViewId="0">
      <selection activeCell="A39" sqref="A39"/>
    </sheetView>
  </sheetViews>
  <sheetFormatPr baseColWidth="10" defaultRowHeight="15" x14ac:dyDescent="0.25"/>
  <cols>
    <col min="1" max="1" width="40" customWidth="1"/>
    <col min="2" max="2" width="20" style="1" customWidth="1"/>
    <col min="3" max="3" width="18.85546875" style="1" customWidth="1"/>
    <col min="4" max="4" width="25.140625" customWidth="1"/>
    <col min="5" max="5" width="13" bestFit="1" customWidth="1"/>
  </cols>
  <sheetData>
    <row r="2" spans="1:5" ht="15.75" thickBot="1" x14ac:dyDescent="0.3">
      <c r="A2" s="24"/>
      <c r="B2" s="24"/>
      <c r="C2" s="24"/>
      <c r="D2" s="24"/>
      <c r="E2" s="24"/>
    </row>
    <row r="3" spans="1:5" x14ac:dyDescent="0.25">
      <c r="A3" s="38" t="s">
        <v>72</v>
      </c>
      <c r="B3" s="39"/>
      <c r="C3" s="39"/>
      <c r="D3" s="40"/>
      <c r="E3" s="24"/>
    </row>
    <row r="4" spans="1:5" ht="15.75" thickBot="1" x14ac:dyDescent="0.3">
      <c r="A4" s="41"/>
      <c r="B4" s="42"/>
      <c r="C4" s="42"/>
      <c r="D4" s="43"/>
      <c r="E4" s="24"/>
    </row>
    <row r="5" spans="1:5" ht="15.75" thickBot="1" x14ac:dyDescent="0.3">
      <c r="A5" s="1"/>
      <c r="D5" s="1"/>
      <c r="E5" s="1"/>
    </row>
    <row r="6" spans="1:5" ht="15.75" thickBot="1" x14ac:dyDescent="0.3">
      <c r="A6" s="18" t="s">
        <v>63</v>
      </c>
      <c r="B6" s="17" t="s">
        <v>50</v>
      </c>
      <c r="C6" s="17" t="s">
        <v>51</v>
      </c>
      <c r="D6" s="18" t="s">
        <v>0</v>
      </c>
      <c r="E6" s="1"/>
    </row>
    <row r="7" spans="1:5" x14ac:dyDescent="0.25">
      <c r="A7" s="3" t="s">
        <v>1</v>
      </c>
      <c r="B7" s="20">
        <f>25779852.07-B8</f>
        <v>25137451.600000001</v>
      </c>
      <c r="C7" s="21">
        <f>326694-C8</f>
        <v>321282</v>
      </c>
      <c r="D7" s="35" t="s">
        <v>53</v>
      </c>
      <c r="E7" s="1"/>
    </row>
    <row r="8" spans="1:5" x14ac:dyDescent="0.25">
      <c r="A8" s="4" t="s">
        <v>2</v>
      </c>
      <c r="B8" s="20">
        <v>642400.47</v>
      </c>
      <c r="C8" s="21">
        <v>5412</v>
      </c>
      <c r="D8" s="36"/>
      <c r="E8" s="1"/>
    </row>
    <row r="9" spans="1:5" x14ac:dyDescent="0.25">
      <c r="A9" s="5" t="s">
        <v>3</v>
      </c>
      <c r="B9" s="20">
        <v>1794000</v>
      </c>
      <c r="C9" s="21">
        <v>42569</v>
      </c>
      <c r="D9" s="12" t="s">
        <v>4</v>
      </c>
      <c r="E9" s="1"/>
    </row>
    <row r="10" spans="1:5" x14ac:dyDescent="0.25">
      <c r="A10" s="6" t="s">
        <v>5</v>
      </c>
      <c r="B10" s="20">
        <v>24849769.670000002</v>
      </c>
      <c r="C10" s="21">
        <v>41818</v>
      </c>
      <c r="D10" s="13" t="s">
        <v>6</v>
      </c>
      <c r="E10" s="26"/>
    </row>
    <row r="11" spans="1:5" x14ac:dyDescent="0.25">
      <c r="A11" s="6" t="s">
        <v>7</v>
      </c>
      <c r="B11" s="20">
        <v>768464.48</v>
      </c>
      <c r="C11" s="21">
        <v>452</v>
      </c>
      <c r="D11" s="12" t="s">
        <v>8</v>
      </c>
      <c r="E11" s="27"/>
    </row>
    <row r="12" spans="1:5" x14ac:dyDescent="0.25">
      <c r="A12" s="6" t="s">
        <v>9</v>
      </c>
      <c r="B12" s="20">
        <v>15978342.99999998</v>
      </c>
      <c r="C12" s="21">
        <v>267518</v>
      </c>
      <c r="D12" s="12" t="s">
        <v>10</v>
      </c>
      <c r="E12" s="1"/>
    </row>
    <row r="13" spans="1:5" x14ac:dyDescent="0.25">
      <c r="A13" s="6" t="s">
        <v>11</v>
      </c>
      <c r="B13" s="20">
        <f>5225697.87-B14-B15</f>
        <v>5050521.8700000104</v>
      </c>
      <c r="C13" s="21">
        <f>73947-C14-C15</f>
        <v>49118</v>
      </c>
      <c r="D13" s="14" t="s">
        <v>54</v>
      </c>
      <c r="E13" s="1"/>
    </row>
    <row r="14" spans="1:5" ht="34.5" x14ac:dyDescent="0.25">
      <c r="A14" s="6" t="s">
        <v>12</v>
      </c>
      <c r="B14" s="20">
        <v>131155.19999999201</v>
      </c>
      <c r="C14" s="21">
        <v>18688</v>
      </c>
      <c r="D14" s="14" t="s">
        <v>13</v>
      </c>
      <c r="E14" s="1"/>
    </row>
    <row r="15" spans="1:5" ht="34.5" x14ac:dyDescent="0.25">
      <c r="A15" s="6" t="s">
        <v>14</v>
      </c>
      <c r="B15" s="20">
        <v>44020.799999997726</v>
      </c>
      <c r="C15" s="21">
        <v>6141</v>
      </c>
      <c r="D15" s="14" t="s">
        <v>13</v>
      </c>
      <c r="E15" s="1"/>
    </row>
    <row r="16" spans="1:5" ht="34.5" x14ac:dyDescent="0.25">
      <c r="A16" s="6" t="s">
        <v>15</v>
      </c>
      <c r="B16" s="20">
        <v>0</v>
      </c>
      <c r="C16" s="21"/>
      <c r="D16" s="14" t="s">
        <v>55</v>
      </c>
      <c r="E16" s="1"/>
    </row>
    <row r="17" spans="1:5" s="24" customFormat="1" x14ac:dyDescent="0.25">
      <c r="A17" s="5" t="s">
        <v>62</v>
      </c>
      <c r="B17" s="20">
        <v>144793</v>
      </c>
      <c r="C17" s="21">
        <v>496</v>
      </c>
      <c r="D17" s="28"/>
    </row>
    <row r="18" spans="1:5" x14ac:dyDescent="0.25">
      <c r="A18" s="5" t="s">
        <v>61</v>
      </c>
      <c r="B18" s="20">
        <v>240450</v>
      </c>
      <c r="C18" s="21">
        <v>8015</v>
      </c>
      <c r="D18" s="15" t="s">
        <v>16</v>
      </c>
      <c r="E18" s="1"/>
    </row>
    <row r="19" spans="1:5" x14ac:dyDescent="0.25">
      <c r="A19" s="5" t="s">
        <v>17</v>
      </c>
      <c r="B19" s="20">
        <v>14242.5</v>
      </c>
      <c r="C19" s="21">
        <v>3165</v>
      </c>
      <c r="D19" s="33" t="s">
        <v>66</v>
      </c>
      <c r="E19" s="1"/>
    </row>
    <row r="20" spans="1:5" x14ac:dyDescent="0.25">
      <c r="A20" s="5" t="s">
        <v>18</v>
      </c>
      <c r="B20" s="20">
        <v>3930296.5</v>
      </c>
      <c r="C20" s="21">
        <f>637745</f>
        <v>637745</v>
      </c>
      <c r="D20" s="13" t="s">
        <v>56</v>
      </c>
      <c r="E20" s="1"/>
    </row>
    <row r="21" spans="1:5" x14ac:dyDescent="0.25">
      <c r="A21" s="5" t="s">
        <v>19</v>
      </c>
      <c r="B21" s="20">
        <v>97005.39</v>
      </c>
      <c r="C21" s="21">
        <v>27021</v>
      </c>
      <c r="D21" s="12" t="s">
        <v>56</v>
      </c>
      <c r="E21" s="1"/>
    </row>
    <row r="22" spans="1:5" x14ac:dyDescent="0.25">
      <c r="A22" s="6" t="s">
        <v>20</v>
      </c>
      <c r="B22" s="20">
        <v>29261.85</v>
      </c>
      <c r="C22" s="21">
        <v>5595</v>
      </c>
      <c r="D22" s="33" t="s">
        <v>67</v>
      </c>
      <c r="E22" s="1"/>
    </row>
    <row r="23" spans="1:5" x14ac:dyDescent="0.25">
      <c r="A23" s="6" t="s">
        <v>21</v>
      </c>
      <c r="B23" s="20">
        <v>439990</v>
      </c>
      <c r="C23" s="22">
        <f>2+6+18+4+24+4+11+10+4+2</f>
        <v>85</v>
      </c>
      <c r="D23" s="33" t="s">
        <v>68</v>
      </c>
      <c r="E23" s="1"/>
    </row>
    <row r="24" spans="1:5" ht="23.25" x14ac:dyDescent="0.25">
      <c r="A24" s="7" t="s">
        <v>52</v>
      </c>
      <c r="B24" s="20">
        <f>1015458.55-B25-B26</f>
        <v>946893.55</v>
      </c>
      <c r="C24" s="30" t="s">
        <v>65</v>
      </c>
      <c r="D24" s="34" t="s">
        <v>69</v>
      </c>
      <c r="E24" s="1"/>
    </row>
    <row r="25" spans="1:5" s="24" customFormat="1" x14ac:dyDescent="0.25">
      <c r="A25" s="7" t="s">
        <v>60</v>
      </c>
      <c r="B25" s="20">
        <v>32000</v>
      </c>
      <c r="C25" s="21">
        <v>16</v>
      </c>
      <c r="D25" s="14"/>
    </row>
    <row r="26" spans="1:5" s="24" customFormat="1" x14ac:dyDescent="0.25">
      <c r="A26" s="7" t="s">
        <v>59</v>
      </c>
      <c r="B26" s="20">
        <v>36565</v>
      </c>
      <c r="C26" s="21">
        <v>104</v>
      </c>
      <c r="D26" s="14"/>
    </row>
    <row r="27" spans="1:5" x14ac:dyDescent="0.25">
      <c r="A27" s="5" t="s">
        <v>22</v>
      </c>
      <c r="B27" s="20">
        <v>2240155.7599999998</v>
      </c>
      <c r="C27" s="21">
        <v>675</v>
      </c>
      <c r="D27" s="15" t="s">
        <v>23</v>
      </c>
      <c r="E27" s="32"/>
    </row>
    <row r="28" spans="1:5" x14ac:dyDescent="0.25">
      <c r="A28" s="5" t="s">
        <v>24</v>
      </c>
      <c r="B28" s="20">
        <v>14298501.98</v>
      </c>
      <c r="C28" s="23"/>
      <c r="D28" s="37" t="s">
        <v>70</v>
      </c>
      <c r="E28" s="1"/>
    </row>
    <row r="29" spans="1:5" x14ac:dyDescent="0.25">
      <c r="A29" s="5" t="s">
        <v>25</v>
      </c>
      <c r="B29" s="20">
        <v>13997642.4</v>
      </c>
      <c r="C29" s="23"/>
      <c r="D29" s="36"/>
      <c r="E29" s="1"/>
    </row>
    <row r="30" spans="1:5" x14ac:dyDescent="0.25">
      <c r="A30" s="7" t="s">
        <v>26</v>
      </c>
      <c r="B30" s="20">
        <v>263362.43</v>
      </c>
      <c r="C30" s="21">
        <v>163</v>
      </c>
      <c r="D30" s="37" t="s">
        <v>71</v>
      </c>
      <c r="E30" s="2"/>
    </row>
    <row r="31" spans="1:5" x14ac:dyDescent="0.25">
      <c r="A31" s="8" t="s">
        <v>27</v>
      </c>
      <c r="B31" s="20">
        <v>1164463.8700000001</v>
      </c>
      <c r="C31" s="21">
        <v>4114</v>
      </c>
      <c r="D31" s="36" t="s">
        <v>28</v>
      </c>
      <c r="E31" s="1"/>
    </row>
    <row r="32" spans="1:5" x14ac:dyDescent="0.25">
      <c r="A32" s="5" t="s">
        <v>29</v>
      </c>
      <c r="B32" s="20">
        <v>11802.6</v>
      </c>
      <c r="C32" s="21">
        <v>4</v>
      </c>
      <c r="D32" s="12" t="s">
        <v>28</v>
      </c>
      <c r="E32" s="1"/>
    </row>
    <row r="33" spans="1:6" x14ac:dyDescent="0.25">
      <c r="A33" s="9" t="s">
        <v>30</v>
      </c>
      <c r="B33" s="20">
        <v>220540.32</v>
      </c>
      <c r="C33" s="21">
        <v>49896</v>
      </c>
      <c r="D33" s="12" t="s">
        <v>31</v>
      </c>
      <c r="E33" s="1"/>
    </row>
    <row r="34" spans="1:6" x14ac:dyDescent="0.25">
      <c r="A34" s="5" t="s">
        <v>32</v>
      </c>
      <c r="B34" s="20">
        <v>95387</v>
      </c>
      <c r="C34" s="21">
        <v>3077</v>
      </c>
      <c r="D34" s="12" t="s">
        <v>33</v>
      </c>
      <c r="E34" s="1"/>
    </row>
    <row r="35" spans="1:6" x14ac:dyDescent="0.25">
      <c r="A35" s="5" t="s">
        <v>34</v>
      </c>
      <c r="B35" s="20">
        <v>0</v>
      </c>
      <c r="C35" s="21"/>
      <c r="D35" s="14" t="s">
        <v>35</v>
      </c>
      <c r="E35" s="1"/>
    </row>
    <row r="36" spans="1:6" x14ac:dyDescent="0.25">
      <c r="A36" s="8" t="s">
        <v>36</v>
      </c>
      <c r="B36" s="20">
        <v>1106049.81</v>
      </c>
      <c r="C36" s="21"/>
      <c r="D36" s="12"/>
      <c r="E36" s="1"/>
    </row>
    <row r="37" spans="1:6" x14ac:dyDescent="0.25">
      <c r="A37" s="10" t="s">
        <v>37</v>
      </c>
      <c r="B37" s="20">
        <v>77289</v>
      </c>
      <c r="C37" s="22">
        <v>28</v>
      </c>
      <c r="D37" s="44" t="s">
        <v>68</v>
      </c>
    </row>
    <row r="38" spans="1:6" x14ac:dyDescent="0.25">
      <c r="A38" s="5" t="s">
        <v>38</v>
      </c>
      <c r="B38" s="20">
        <v>17679181.449999999</v>
      </c>
      <c r="C38" s="21">
        <v>131676</v>
      </c>
      <c r="D38" s="45" t="s">
        <v>39</v>
      </c>
    </row>
    <row r="39" spans="1:6" ht="23.25" x14ac:dyDescent="0.25">
      <c r="A39" s="10" t="s">
        <v>40</v>
      </c>
      <c r="B39" s="20">
        <v>11157969.890000001</v>
      </c>
      <c r="C39" s="21"/>
      <c r="D39" s="13" t="s">
        <v>41</v>
      </c>
    </row>
    <row r="40" spans="1:6" ht="23.25" x14ac:dyDescent="0.25">
      <c r="A40" s="6" t="s">
        <v>42</v>
      </c>
      <c r="B40" s="20">
        <v>210844.13</v>
      </c>
      <c r="C40" s="21">
        <f>1933-654</f>
        <v>1279</v>
      </c>
      <c r="D40" s="14" t="s">
        <v>43</v>
      </c>
    </row>
    <row r="41" spans="1:6" ht="24.75" x14ac:dyDescent="0.25">
      <c r="A41" s="6" t="s">
        <v>44</v>
      </c>
      <c r="B41" s="20">
        <v>219905.46</v>
      </c>
      <c r="C41" s="21">
        <f>1886-636</f>
        <v>1250</v>
      </c>
      <c r="D41" s="14" t="s">
        <v>45</v>
      </c>
    </row>
    <row r="42" spans="1:6" ht="24.75" x14ac:dyDescent="0.25">
      <c r="A42" s="6" t="s">
        <v>46</v>
      </c>
      <c r="B42" s="20">
        <v>1452375.32</v>
      </c>
      <c r="C42" s="21">
        <f>4271-1339</f>
        <v>2932</v>
      </c>
      <c r="D42" s="14" t="s">
        <v>43</v>
      </c>
      <c r="F42" s="24"/>
    </row>
    <row r="43" spans="1:6" x14ac:dyDescent="0.25">
      <c r="A43" s="6" t="s">
        <v>47</v>
      </c>
      <c r="B43" s="20">
        <f>2044143.92+2098848.38</f>
        <v>4142992.3</v>
      </c>
      <c r="C43" s="21">
        <f>19024-8379+6466-2724</f>
        <v>14387</v>
      </c>
      <c r="D43" s="14" t="s">
        <v>58</v>
      </c>
    </row>
    <row r="44" spans="1:6" ht="15.75" thickBot="1" x14ac:dyDescent="0.3">
      <c r="A44" s="11" t="s">
        <v>57</v>
      </c>
      <c r="B44" s="20">
        <v>6401.81</v>
      </c>
      <c r="C44" s="21">
        <f>94-28</f>
        <v>66</v>
      </c>
      <c r="D44" s="16" t="s">
        <v>48</v>
      </c>
    </row>
    <row r="45" spans="1:6" ht="15.75" thickBot="1" x14ac:dyDescent="0.3">
      <c r="A45" s="19" t="s">
        <v>49</v>
      </c>
      <c r="B45" s="25">
        <f>B7+B8+B9+B10+B11+B12+B13+B14+B15+B16+B17+B18+B19+B20+B21+B22+B23+B24+B27+B28+B29+B30+B31+B32+B33+B34+B35+B36+B37+B38+B39+B40+B41+B42+B43+B44+B25+B26</f>
        <v>148652490.41</v>
      </c>
      <c r="C45" s="19"/>
      <c r="D45" s="1"/>
    </row>
    <row r="47" spans="1:6" x14ac:dyDescent="0.25">
      <c r="A47" s="29" t="s">
        <v>64</v>
      </c>
    </row>
    <row r="49" spans="1:5" x14ac:dyDescent="0.25">
      <c r="A49" s="31"/>
    </row>
    <row r="50" spans="1:5" x14ac:dyDescent="0.25">
      <c r="A50" s="1"/>
    </row>
    <row r="51" spans="1:5" x14ac:dyDescent="0.25">
      <c r="A51" s="1"/>
      <c r="D51" s="1"/>
    </row>
    <row r="52" spans="1:5" x14ac:dyDescent="0.25">
      <c r="A52" s="1"/>
      <c r="D52" s="1"/>
    </row>
    <row r="53" spans="1:5" x14ac:dyDescent="0.25">
      <c r="A53" s="1"/>
      <c r="D53" s="1"/>
      <c r="E53" s="1"/>
    </row>
    <row r="54" spans="1:5" x14ac:dyDescent="0.25">
      <c r="A54" s="1"/>
      <c r="D54" s="1"/>
      <c r="E54" s="1"/>
    </row>
    <row r="55" spans="1:5" x14ac:dyDescent="0.25">
      <c r="A55" s="1"/>
      <c r="D55" s="1"/>
      <c r="E55" s="1"/>
    </row>
    <row r="56" spans="1:5" x14ac:dyDescent="0.25">
      <c r="A56" s="1"/>
      <c r="D56" s="1"/>
      <c r="E56" s="1"/>
    </row>
    <row r="57" spans="1:5" x14ac:dyDescent="0.25">
      <c r="A57" s="1"/>
      <c r="D57" s="1"/>
      <c r="E57" s="1"/>
    </row>
    <row r="58" spans="1:5" x14ac:dyDescent="0.25">
      <c r="A58" s="1"/>
      <c r="D58" s="1"/>
      <c r="E58" s="1"/>
    </row>
  </sheetData>
  <mergeCells count="5">
    <mergeCell ref="D7:D8"/>
    <mergeCell ref="D28:D29"/>
    <mergeCell ref="A3:D4"/>
    <mergeCell ref="D37:D38"/>
    <mergeCell ref="D30:D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Año 2019</vt:lpstr>
      <vt:lpstr>Hoja2</vt:lpstr>
      <vt:lpstr>Hoja3</vt:lpstr>
    </vt:vector>
  </TitlesOfParts>
  <Company>Servicio Murciano de Salud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 MIGUEL PLACIDO ROMAN ROMERO</dc:creator>
  <cp:lastModifiedBy>SAN MIGUEL PLACIDO ROMAN ROMERO</cp:lastModifiedBy>
  <cp:lastPrinted>2020-05-08T08:37:56Z</cp:lastPrinted>
  <dcterms:created xsi:type="dcterms:W3CDTF">2020-02-17T09:54:58Z</dcterms:created>
  <dcterms:modified xsi:type="dcterms:W3CDTF">2020-05-08T10:41:33Z</dcterms:modified>
</cp:coreProperties>
</file>