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3-c-Entes y organismos\SMS\Conciertos SMS\"/>
    </mc:Choice>
  </mc:AlternateContent>
  <bookViews>
    <workbookView xWindow="0" yWindow="0" windowWidth="19200" windowHeight="10635"/>
  </bookViews>
  <sheets>
    <sheet name="PQ x SERV y Area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4" i="1" l="1"/>
  <c r="K94" i="1"/>
  <c r="J94" i="1"/>
  <c r="I94" i="1"/>
  <c r="H94" i="1"/>
  <c r="G94" i="1"/>
  <c r="F94" i="1"/>
  <c r="E94" i="1"/>
  <c r="D94" i="1"/>
  <c r="M94" i="1" s="1"/>
  <c r="L93" i="1"/>
  <c r="K93" i="1"/>
  <c r="J93" i="1"/>
  <c r="I93" i="1"/>
  <c r="H93" i="1"/>
  <c r="G93" i="1"/>
  <c r="F93" i="1"/>
  <c r="E93" i="1"/>
  <c r="D93" i="1"/>
  <c r="M93" i="1" s="1"/>
  <c r="K85" i="1"/>
  <c r="K99" i="1" s="1"/>
  <c r="J85" i="1"/>
  <c r="J99" i="1" s="1"/>
  <c r="I85" i="1"/>
  <c r="I99" i="1" s="1"/>
  <c r="H85" i="1"/>
  <c r="H99" i="1" s="1"/>
  <c r="G85" i="1"/>
  <c r="G99" i="1" s="1"/>
  <c r="F85" i="1"/>
  <c r="F99" i="1" s="1"/>
  <c r="E85" i="1"/>
  <c r="E99" i="1" s="1"/>
  <c r="D85" i="1"/>
  <c r="M85" i="1" s="1"/>
  <c r="K84" i="1"/>
  <c r="K98" i="1" s="1"/>
  <c r="J84" i="1"/>
  <c r="J98" i="1" s="1"/>
  <c r="I84" i="1"/>
  <c r="I98" i="1" s="1"/>
  <c r="H84" i="1"/>
  <c r="H98" i="1" s="1"/>
  <c r="G84" i="1"/>
  <c r="G98" i="1" s="1"/>
  <c r="F84" i="1"/>
  <c r="F98" i="1" s="1"/>
  <c r="E84" i="1"/>
  <c r="E98" i="1" s="1"/>
  <c r="M27" i="1"/>
  <c r="D27" i="1"/>
  <c r="D84" i="1" s="1"/>
  <c r="M25" i="1"/>
  <c r="D25" i="1"/>
  <c r="M14" i="1"/>
  <c r="M18" i="1" s="1"/>
  <c r="L14" i="1"/>
  <c r="L18" i="1" s="1"/>
  <c r="L85" i="1" s="1"/>
  <c r="L99" i="1" s="1"/>
  <c r="M13" i="1"/>
  <c r="M17" i="1" s="1"/>
  <c r="L13" i="1"/>
  <c r="L17" i="1" s="1"/>
  <c r="L84" i="1" s="1"/>
  <c r="L98" i="1" s="1"/>
  <c r="M84" i="1" l="1"/>
  <c r="D98" i="1"/>
  <c r="M98" i="1" s="1"/>
  <c r="D99" i="1"/>
  <c r="M99" i="1" s="1"/>
</calcChain>
</file>

<file path=xl/sharedStrings.xml><?xml version="1.0" encoding="utf-8"?>
<sst xmlns="http://schemas.openxmlformats.org/spreadsheetml/2006/main" count="159" uniqueCount="69">
  <si>
    <t>PROCEDIMIENTOS QUIRURGICOS REALIZADOS EN CC x SERVICIOS Y AREAS</t>
  </si>
  <si>
    <t xml:space="preserve"> FACTURACION DEL ENERO - DBRE 2018</t>
  </si>
  <si>
    <t>LISTA DE ESPERA QUIRURGICA</t>
  </si>
  <si>
    <t>Servicio</t>
  </si>
  <si>
    <t>Medios</t>
  </si>
  <si>
    <t>Valores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</si>
  <si>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</si>
  <si>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</si>
  <si>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</si>
  <si>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</si>
  <si>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</si>
  <si>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</si>
  <si>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</si>
  <si>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</si>
  <si>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Área 9</t>
  </si>
  <si>
    <t>SMS</t>
  </si>
  <si>
    <t>Angiología Cirugía vascular</t>
  </si>
  <si>
    <t>Medios CC</t>
  </si>
  <si>
    <t>Nº de Procedimientos</t>
  </si>
  <si>
    <t>Importe</t>
  </si>
  <si>
    <t>Medios SMS</t>
  </si>
  <si>
    <t>Nº de Procedimientos Angiología Cirugía vascular</t>
  </si>
  <si>
    <t>Importe Angiología Cirugía vascular</t>
  </si>
  <si>
    <t>Cirugía General y Digestivo</t>
  </si>
  <si>
    <t>Nº de Procedimientos Cirugía General y Digestivo</t>
  </si>
  <si>
    <t>Importe Cirugía General y Digestivo</t>
  </si>
  <si>
    <t>Cirugía maxilofacial</t>
  </si>
  <si>
    <t>Nº de Procedimientos Cirugía maxilofacial</t>
  </si>
  <si>
    <t>Importe Cirugía maxilofacial</t>
  </si>
  <si>
    <t>Cirugia Pediatrica</t>
  </si>
  <si>
    <t>Nº de Procedimientos Cirugia Pediatrica</t>
  </si>
  <si>
    <t>Importe Cirugia Pediatrica</t>
  </si>
  <si>
    <t>Cirugía plástica y reparadora</t>
  </si>
  <si>
    <t>Nº de Procedimientos Cirugía plástica y reparadora</t>
  </si>
  <si>
    <t>Importe Cirugía plástica y reparadora</t>
  </si>
  <si>
    <t>Dermatología</t>
  </si>
  <si>
    <t>Nº de Procedimientos Dermatología</t>
  </si>
  <si>
    <t>Importe Dermatología</t>
  </si>
  <si>
    <t>Nefrología</t>
  </si>
  <si>
    <t>Nº de Procedimientos Nefrología</t>
  </si>
  <si>
    <t>Importe Nefrología</t>
  </si>
  <si>
    <t>Neurocirugía</t>
  </si>
  <si>
    <t>Nº de Procedimientos Neurocirugía</t>
  </si>
  <si>
    <t>Importe Neurocirugía</t>
  </si>
  <si>
    <t>Obstetricia y Ginecología</t>
  </si>
  <si>
    <t>Nº de Procedimientos Obstetricia y Ginecología</t>
  </si>
  <si>
    <t>Importe Obstetricia y Ginecología</t>
  </si>
  <si>
    <t>Oftalmología</t>
  </si>
  <si>
    <t>Nº de Procedimientos Oftalmología</t>
  </si>
  <si>
    <t>Importe Oftalmología</t>
  </si>
  <si>
    <t>Otorrinolaringología</t>
  </si>
  <si>
    <t>Nº de Procedimientos Otorrinolaringología</t>
  </si>
  <si>
    <t>Importe Otorrinolaringología</t>
  </si>
  <si>
    <t>Traumatología y cirugía ortopédica</t>
  </si>
  <si>
    <t>Nº de Procedimientos Traumatología y cirugía ortopédica</t>
  </si>
  <si>
    <t>Importe Traumatología y cirugía ortopédica</t>
  </si>
  <si>
    <t>Urología</t>
  </si>
  <si>
    <t>Nº de Procedimientos Urología</t>
  </si>
  <si>
    <t>Importe Urología</t>
  </si>
  <si>
    <t>Nº de Procedimientos Procedimiento Quirúrgico de Lista de Espera</t>
  </si>
  <si>
    <t>Importe Procedimiento Quirúrgico de Lista de Espera</t>
  </si>
  <si>
    <t>PROCEDIMIENTOS FUERA DE LISTA DE ESPERA QUIRURGICA</t>
  </si>
  <si>
    <t>Servicios de Urgencias (Varios)</t>
  </si>
  <si>
    <t>Nº de Procedimientos Servicios de Urgencias (Varios)</t>
  </si>
  <si>
    <t>Importe Servicios de Urgencias (Varios)</t>
  </si>
  <si>
    <t>Nº de Procedimientos Procedimiento Quirúrgico fuera de Lista de Espera</t>
  </si>
  <si>
    <t>Importe Procedimiento Quirúrgico fuera de Lista de Espera</t>
  </si>
  <si>
    <t>Total Nº de Procedimientos</t>
  </si>
  <si>
    <t>Total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</si>
</sst>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6" xfId="0" applyBorder="1"/>
    <xf numFmtId="0" fontId="0" fillId="3" borderId="7" xfId="0" applyFill="1" applyBorder="1"/>
    <xf numFmtId="0" fontId="0" fillId="3" borderId="7" xfId="0" applyNumberFormat="1" applyFill="1" applyBorder="1"/>
    <xf numFmtId="0" fontId="0" fillId="3" borderId="0" xfId="0" applyNumberFormat="1" applyFill="1"/>
    <xf numFmtId="0" fontId="0" fillId="3" borderId="8" xfId="0" applyNumberFormat="1" applyFill="1" applyBorder="1"/>
    <xf numFmtId="0" fontId="0" fillId="0" borderId="9" xfId="0" applyBorder="1"/>
    <xf numFmtId="164" fontId="0" fillId="4" borderId="7" xfId="0" applyNumberFormat="1" applyFill="1" applyBorder="1"/>
    <xf numFmtId="164" fontId="0" fillId="4" borderId="0" xfId="0" applyNumberFormat="1" applyFill="1"/>
    <xf numFmtId="164" fontId="0" fillId="4" borderId="8" xfId="0" applyNumberFormat="1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6" xfId="0" applyNumberFormat="1" applyFill="1" applyBorder="1"/>
    <xf numFmtId="0" fontId="0" fillId="3" borderId="11" xfId="0" applyNumberFormat="1" applyFill="1" applyBorder="1"/>
    <xf numFmtId="0" fontId="0" fillId="3" borderId="12" xfId="0" applyNumberFormat="1" applyFill="1" applyBorder="1"/>
    <xf numFmtId="0" fontId="0" fillId="5" borderId="6" xfId="0" applyFill="1" applyBorder="1"/>
    <xf numFmtId="0" fontId="0" fillId="5" borderId="10" xfId="0" applyFill="1" applyBorder="1"/>
    <xf numFmtId="164" fontId="0" fillId="5" borderId="6" xfId="0" applyNumberFormat="1" applyFill="1" applyBorder="1"/>
    <xf numFmtId="164" fontId="0" fillId="5" borderId="11" xfId="0" applyNumberFormat="1" applyFill="1" applyBorder="1"/>
    <xf numFmtId="164" fontId="0" fillId="5" borderId="12" xfId="0" applyNumberForma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4" xfId="0" applyNumberFormat="1" applyFont="1" applyBorder="1"/>
    <xf numFmtId="0" fontId="2" fillId="0" borderId="15" xfId="0" applyNumberFormat="1" applyFont="1" applyBorder="1"/>
    <xf numFmtId="0" fontId="2" fillId="0" borderId="16" xfId="0" applyNumberFormat="1" applyFont="1" applyBorder="1"/>
    <xf numFmtId="0" fontId="6" fillId="3" borderId="17" xfId="0" applyFont="1" applyFill="1" applyBorder="1"/>
    <xf numFmtId="0" fontId="6" fillId="3" borderId="9" xfId="0" applyFont="1" applyFill="1" applyBorder="1"/>
    <xf numFmtId="0" fontId="6" fillId="3" borderId="7" xfId="0" applyFont="1" applyFill="1" applyBorder="1"/>
    <xf numFmtId="0" fontId="6" fillId="3" borderId="7" xfId="0" applyNumberFormat="1" applyFont="1" applyFill="1" applyBorder="1"/>
    <xf numFmtId="0" fontId="6" fillId="3" borderId="18" xfId="0" applyNumberFormat="1" applyFont="1" applyFill="1" applyBorder="1"/>
    <xf numFmtId="0" fontId="7" fillId="3" borderId="0" xfId="0" applyFont="1" applyFill="1"/>
    <xf numFmtId="0" fontId="2" fillId="5" borderId="19" xfId="0" applyFont="1" applyFill="1" applyBorder="1"/>
    <xf numFmtId="0" fontId="2" fillId="5" borderId="20" xfId="0" applyFont="1" applyFill="1" applyBorder="1"/>
    <xf numFmtId="164" fontId="2" fillId="5" borderId="21" xfId="0" applyNumberFormat="1" applyFont="1" applyFill="1" applyBorder="1"/>
    <xf numFmtId="164" fontId="2" fillId="5" borderId="22" xfId="0" applyNumberFormat="1" applyFont="1" applyFill="1" applyBorder="1"/>
    <xf numFmtId="164" fontId="2" fillId="5" borderId="23" xfId="0" applyNumberFormat="1" applyFont="1" applyFill="1" applyBorder="1"/>
    <xf numFmtId="164" fontId="2" fillId="5" borderId="24" xfId="0" applyNumberFormat="1" applyFont="1" applyFill="1" applyBorder="1"/>
    <xf numFmtId="0" fontId="2" fillId="0" borderId="0" xfId="0" applyFont="1"/>
    <xf numFmtId="0" fontId="0" fillId="3" borderId="6" xfId="0" applyFill="1" applyBorder="1" applyAlignment="1">
      <alignment wrapText="1"/>
    </xf>
    <xf numFmtId="0" fontId="0" fillId="3" borderId="0" xfId="0" applyFill="1"/>
    <xf numFmtId="0" fontId="0" fillId="3" borderId="9" xfId="0" applyFill="1" applyBorder="1"/>
    <xf numFmtId="0" fontId="0" fillId="3" borderId="25" xfId="0" applyNumberFormat="1" applyFill="1" applyBorder="1"/>
    <xf numFmtId="0" fontId="2" fillId="3" borderId="0" xfId="0" applyFont="1" applyFill="1" applyBorder="1"/>
    <xf numFmtId="0" fontId="2" fillId="3" borderId="15" xfId="0" applyFont="1" applyFill="1" applyBorder="1"/>
    <xf numFmtId="164" fontId="0" fillId="4" borderId="25" xfId="0" applyNumberFormat="1" applyFill="1" applyBorder="1"/>
    <xf numFmtId="0" fontId="2" fillId="0" borderId="0" xfId="0" applyFont="1" applyBorder="1"/>
    <xf numFmtId="0" fontId="2" fillId="3" borderId="26" xfId="0" applyFont="1" applyFill="1" applyBorder="1"/>
    <xf numFmtId="0" fontId="2" fillId="3" borderId="10" xfId="0" applyFont="1" applyFill="1" applyBorder="1"/>
    <xf numFmtId="0" fontId="2" fillId="3" borderId="6" xfId="0" applyNumberFormat="1" applyFont="1" applyFill="1" applyBorder="1"/>
    <xf numFmtId="0" fontId="2" fillId="3" borderId="25" xfId="0" applyNumberFormat="1" applyFont="1" applyFill="1" applyBorder="1"/>
    <xf numFmtId="0" fontId="0" fillId="3" borderId="0" xfId="0" applyFill="1" applyBorder="1"/>
    <xf numFmtId="0" fontId="2" fillId="5" borderId="27" xfId="0" applyFont="1" applyFill="1" applyBorder="1"/>
    <xf numFmtId="0" fontId="2" fillId="5" borderId="28" xfId="0" applyFont="1" applyFill="1" applyBorder="1"/>
    <xf numFmtId="0" fontId="0" fillId="0" borderId="0" xfId="0" applyBorder="1"/>
    <xf numFmtId="0" fontId="2" fillId="3" borderId="11" xfId="0" applyNumberFormat="1" applyFont="1" applyFill="1" applyBorder="1"/>
    <xf numFmtId="164" fontId="2" fillId="5" borderId="29" xfId="0" applyNumberFormat="1" applyFont="1" applyFill="1" applyBorder="1"/>
    <xf numFmtId="164" fontId="2" fillId="5" borderId="25" xfId="0" applyNumberFormat="1" applyFont="1" applyFill="1" applyBorder="1"/>
    <xf numFmtId="0" fontId="2" fillId="0" borderId="30" xfId="0" applyFont="1" applyBorder="1"/>
    <xf numFmtId="0" fontId="6" fillId="3" borderId="26" xfId="0" applyFont="1" applyFill="1" applyBorder="1"/>
    <xf numFmtId="0" fontId="6" fillId="3" borderId="10" xfId="0" applyFont="1" applyFill="1" applyBorder="1"/>
    <xf numFmtId="0" fontId="6" fillId="3" borderId="6" xfId="0" applyNumberFormat="1" applyFont="1" applyFill="1" applyBorder="1"/>
    <xf numFmtId="0" fontId="6" fillId="3" borderId="25" xfId="0" applyNumberFormat="1" applyFont="1" applyFill="1" applyBorder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04"/>
  <sheetViews>
    <sheetView tabSelected="1" workbookViewId="0">
      <selection activeCell="A101" sqref="A101"/>
    </sheetView>
  </sheetViews>
  <sheetFormatPr baseColWidth="10" defaultRowHeight="15" x14ac:dyDescent="0.25"/>
  <cols>
    <col min="1" max="1" width="66.5703125" bestFit="1" customWidth="1"/>
    <col min="2" max="2" width="18.85546875" customWidth="1"/>
    <col min="3" max="3" width="20.5703125" bestFit="1" customWidth="1"/>
    <col min="4" max="4" width="15.5703125" bestFit="1" customWidth="1"/>
    <col min="5" max="5" width="14.5703125" bestFit="1" customWidth="1"/>
    <col min="6" max="6" width="15.5703125" bestFit="1" customWidth="1"/>
    <col min="7" max="12" width="14.5703125" bestFit="1" customWidth="1"/>
    <col min="13" max="13" width="15.5703125" bestFit="1" customWidth="1"/>
    <col min="14" max="19" width="19.140625" bestFit="1" customWidth="1"/>
    <col min="20" max="21" width="19.140625" customWidth="1"/>
    <col min="22" max="28" width="19.140625" bestFit="1" customWidth="1"/>
    <col min="29" max="29" width="23.85546875" bestFit="1" customWidth="1"/>
    <col min="30" max="30" width="21" bestFit="1" customWidth="1"/>
    <col min="31" max="31" width="19.85546875" bestFit="1" customWidth="1"/>
    <col min="256" max="256" width="26.5703125" bestFit="1" customWidth="1"/>
    <col min="257" max="257" width="19.140625" customWidth="1"/>
    <col min="258" max="259" width="18.85546875" customWidth="1"/>
    <col min="260" max="268" width="14.5703125" bestFit="1" customWidth="1"/>
    <col min="269" max="269" width="14.5703125" customWidth="1"/>
    <col min="270" max="275" width="19.140625" bestFit="1" customWidth="1"/>
    <col min="276" max="277" width="19.140625" customWidth="1"/>
    <col min="278" max="284" width="19.140625" bestFit="1" customWidth="1"/>
    <col min="285" max="285" width="23.85546875" bestFit="1" customWidth="1"/>
    <col min="286" max="286" width="21" bestFit="1" customWidth="1"/>
    <col min="287" max="287" width="19.85546875" bestFit="1" customWidth="1"/>
    <col min="512" max="512" width="26.5703125" bestFit="1" customWidth="1"/>
    <col min="513" max="513" width="19.140625" customWidth="1"/>
    <col min="514" max="515" width="18.85546875" customWidth="1"/>
    <col min="516" max="524" width="14.5703125" bestFit="1" customWidth="1"/>
    <col min="525" max="525" width="14.5703125" customWidth="1"/>
    <col min="526" max="531" width="19.140625" bestFit="1" customWidth="1"/>
    <col min="532" max="533" width="19.140625" customWidth="1"/>
    <col min="534" max="540" width="19.140625" bestFit="1" customWidth="1"/>
    <col min="541" max="541" width="23.85546875" bestFit="1" customWidth="1"/>
    <col min="542" max="542" width="21" bestFit="1" customWidth="1"/>
    <col min="543" max="543" width="19.85546875" bestFit="1" customWidth="1"/>
    <col min="768" max="768" width="26.5703125" bestFit="1" customWidth="1"/>
    <col min="769" max="769" width="19.140625" customWidth="1"/>
    <col min="770" max="771" width="18.85546875" customWidth="1"/>
    <col min="772" max="780" width="14.5703125" bestFit="1" customWidth="1"/>
    <col min="781" max="781" width="14.5703125" customWidth="1"/>
    <col min="782" max="787" width="19.140625" bestFit="1" customWidth="1"/>
    <col min="788" max="789" width="19.140625" customWidth="1"/>
    <col min="790" max="796" width="19.140625" bestFit="1" customWidth="1"/>
    <col min="797" max="797" width="23.85546875" bestFit="1" customWidth="1"/>
    <col min="798" max="798" width="21" bestFit="1" customWidth="1"/>
    <col min="799" max="799" width="19.85546875" bestFit="1" customWidth="1"/>
    <col min="1024" max="1024" width="26.5703125" bestFit="1" customWidth="1"/>
    <col min="1025" max="1025" width="19.140625" customWidth="1"/>
    <col min="1026" max="1027" width="18.85546875" customWidth="1"/>
    <col min="1028" max="1036" width="14.5703125" bestFit="1" customWidth="1"/>
    <col min="1037" max="1037" width="14.5703125" customWidth="1"/>
    <col min="1038" max="1043" width="19.140625" bestFit="1" customWidth="1"/>
    <col min="1044" max="1045" width="19.140625" customWidth="1"/>
    <col min="1046" max="1052" width="19.140625" bestFit="1" customWidth="1"/>
    <col min="1053" max="1053" width="23.85546875" bestFit="1" customWidth="1"/>
    <col min="1054" max="1054" width="21" bestFit="1" customWidth="1"/>
    <col min="1055" max="1055" width="19.85546875" bestFit="1" customWidth="1"/>
    <col min="1280" max="1280" width="26.5703125" bestFit="1" customWidth="1"/>
    <col min="1281" max="1281" width="19.140625" customWidth="1"/>
    <col min="1282" max="1283" width="18.85546875" customWidth="1"/>
    <col min="1284" max="1292" width="14.5703125" bestFit="1" customWidth="1"/>
    <col min="1293" max="1293" width="14.5703125" customWidth="1"/>
    <col min="1294" max="1299" width="19.140625" bestFit="1" customWidth="1"/>
    <col min="1300" max="1301" width="19.140625" customWidth="1"/>
    <col min="1302" max="1308" width="19.140625" bestFit="1" customWidth="1"/>
    <col min="1309" max="1309" width="23.85546875" bestFit="1" customWidth="1"/>
    <col min="1310" max="1310" width="21" bestFit="1" customWidth="1"/>
    <col min="1311" max="1311" width="19.85546875" bestFit="1" customWidth="1"/>
    <col min="1536" max="1536" width="26.5703125" bestFit="1" customWidth="1"/>
    <col min="1537" max="1537" width="19.140625" customWidth="1"/>
    <col min="1538" max="1539" width="18.85546875" customWidth="1"/>
    <col min="1540" max="1548" width="14.5703125" bestFit="1" customWidth="1"/>
    <col min="1549" max="1549" width="14.5703125" customWidth="1"/>
    <col min="1550" max="1555" width="19.140625" bestFit="1" customWidth="1"/>
    <col min="1556" max="1557" width="19.140625" customWidth="1"/>
    <col min="1558" max="1564" width="19.140625" bestFit="1" customWidth="1"/>
    <col min="1565" max="1565" width="23.85546875" bestFit="1" customWidth="1"/>
    <col min="1566" max="1566" width="21" bestFit="1" customWidth="1"/>
    <col min="1567" max="1567" width="19.85546875" bestFit="1" customWidth="1"/>
    <col min="1792" max="1792" width="26.5703125" bestFit="1" customWidth="1"/>
    <col min="1793" max="1793" width="19.140625" customWidth="1"/>
    <col min="1794" max="1795" width="18.85546875" customWidth="1"/>
    <col min="1796" max="1804" width="14.5703125" bestFit="1" customWidth="1"/>
    <col min="1805" max="1805" width="14.5703125" customWidth="1"/>
    <col min="1806" max="1811" width="19.140625" bestFit="1" customWidth="1"/>
    <col min="1812" max="1813" width="19.140625" customWidth="1"/>
    <col min="1814" max="1820" width="19.140625" bestFit="1" customWidth="1"/>
    <col min="1821" max="1821" width="23.85546875" bestFit="1" customWidth="1"/>
    <col min="1822" max="1822" width="21" bestFit="1" customWidth="1"/>
    <col min="1823" max="1823" width="19.85546875" bestFit="1" customWidth="1"/>
    <col min="2048" max="2048" width="26.5703125" bestFit="1" customWidth="1"/>
    <col min="2049" max="2049" width="19.140625" customWidth="1"/>
    <col min="2050" max="2051" width="18.85546875" customWidth="1"/>
    <col min="2052" max="2060" width="14.5703125" bestFit="1" customWidth="1"/>
    <col min="2061" max="2061" width="14.5703125" customWidth="1"/>
    <col min="2062" max="2067" width="19.140625" bestFit="1" customWidth="1"/>
    <col min="2068" max="2069" width="19.140625" customWidth="1"/>
    <col min="2070" max="2076" width="19.140625" bestFit="1" customWidth="1"/>
    <col min="2077" max="2077" width="23.85546875" bestFit="1" customWidth="1"/>
    <col min="2078" max="2078" width="21" bestFit="1" customWidth="1"/>
    <col min="2079" max="2079" width="19.85546875" bestFit="1" customWidth="1"/>
    <col min="2304" max="2304" width="26.5703125" bestFit="1" customWidth="1"/>
    <col min="2305" max="2305" width="19.140625" customWidth="1"/>
    <col min="2306" max="2307" width="18.85546875" customWidth="1"/>
    <col min="2308" max="2316" width="14.5703125" bestFit="1" customWidth="1"/>
    <col min="2317" max="2317" width="14.5703125" customWidth="1"/>
    <col min="2318" max="2323" width="19.140625" bestFit="1" customWidth="1"/>
    <col min="2324" max="2325" width="19.140625" customWidth="1"/>
    <col min="2326" max="2332" width="19.140625" bestFit="1" customWidth="1"/>
    <col min="2333" max="2333" width="23.85546875" bestFit="1" customWidth="1"/>
    <col min="2334" max="2334" width="21" bestFit="1" customWidth="1"/>
    <col min="2335" max="2335" width="19.85546875" bestFit="1" customWidth="1"/>
    <col min="2560" max="2560" width="26.5703125" bestFit="1" customWidth="1"/>
    <col min="2561" max="2561" width="19.140625" customWidth="1"/>
    <col min="2562" max="2563" width="18.85546875" customWidth="1"/>
    <col min="2564" max="2572" width="14.5703125" bestFit="1" customWidth="1"/>
    <col min="2573" max="2573" width="14.5703125" customWidth="1"/>
    <col min="2574" max="2579" width="19.140625" bestFit="1" customWidth="1"/>
    <col min="2580" max="2581" width="19.140625" customWidth="1"/>
    <col min="2582" max="2588" width="19.140625" bestFit="1" customWidth="1"/>
    <col min="2589" max="2589" width="23.85546875" bestFit="1" customWidth="1"/>
    <col min="2590" max="2590" width="21" bestFit="1" customWidth="1"/>
    <col min="2591" max="2591" width="19.85546875" bestFit="1" customWidth="1"/>
    <col min="2816" max="2816" width="26.5703125" bestFit="1" customWidth="1"/>
    <col min="2817" max="2817" width="19.140625" customWidth="1"/>
    <col min="2818" max="2819" width="18.85546875" customWidth="1"/>
    <col min="2820" max="2828" width="14.5703125" bestFit="1" customWidth="1"/>
    <col min="2829" max="2829" width="14.5703125" customWidth="1"/>
    <col min="2830" max="2835" width="19.140625" bestFit="1" customWidth="1"/>
    <col min="2836" max="2837" width="19.140625" customWidth="1"/>
    <col min="2838" max="2844" width="19.140625" bestFit="1" customWidth="1"/>
    <col min="2845" max="2845" width="23.85546875" bestFit="1" customWidth="1"/>
    <col min="2846" max="2846" width="21" bestFit="1" customWidth="1"/>
    <col min="2847" max="2847" width="19.85546875" bestFit="1" customWidth="1"/>
    <col min="3072" max="3072" width="26.5703125" bestFit="1" customWidth="1"/>
    <col min="3073" max="3073" width="19.140625" customWidth="1"/>
    <col min="3074" max="3075" width="18.85546875" customWidth="1"/>
    <col min="3076" max="3084" width="14.5703125" bestFit="1" customWidth="1"/>
    <col min="3085" max="3085" width="14.5703125" customWidth="1"/>
    <col min="3086" max="3091" width="19.140625" bestFit="1" customWidth="1"/>
    <col min="3092" max="3093" width="19.140625" customWidth="1"/>
    <col min="3094" max="3100" width="19.140625" bestFit="1" customWidth="1"/>
    <col min="3101" max="3101" width="23.85546875" bestFit="1" customWidth="1"/>
    <col min="3102" max="3102" width="21" bestFit="1" customWidth="1"/>
    <col min="3103" max="3103" width="19.85546875" bestFit="1" customWidth="1"/>
    <col min="3328" max="3328" width="26.5703125" bestFit="1" customWidth="1"/>
    <col min="3329" max="3329" width="19.140625" customWidth="1"/>
    <col min="3330" max="3331" width="18.85546875" customWidth="1"/>
    <col min="3332" max="3340" width="14.5703125" bestFit="1" customWidth="1"/>
    <col min="3341" max="3341" width="14.5703125" customWidth="1"/>
    <col min="3342" max="3347" width="19.140625" bestFit="1" customWidth="1"/>
    <col min="3348" max="3349" width="19.140625" customWidth="1"/>
    <col min="3350" max="3356" width="19.140625" bestFit="1" customWidth="1"/>
    <col min="3357" max="3357" width="23.85546875" bestFit="1" customWidth="1"/>
    <col min="3358" max="3358" width="21" bestFit="1" customWidth="1"/>
    <col min="3359" max="3359" width="19.85546875" bestFit="1" customWidth="1"/>
    <col min="3584" max="3584" width="26.5703125" bestFit="1" customWidth="1"/>
    <col min="3585" max="3585" width="19.140625" customWidth="1"/>
    <col min="3586" max="3587" width="18.85546875" customWidth="1"/>
    <col min="3588" max="3596" width="14.5703125" bestFit="1" customWidth="1"/>
    <col min="3597" max="3597" width="14.5703125" customWidth="1"/>
    <col min="3598" max="3603" width="19.140625" bestFit="1" customWidth="1"/>
    <col min="3604" max="3605" width="19.140625" customWidth="1"/>
    <col min="3606" max="3612" width="19.140625" bestFit="1" customWidth="1"/>
    <col min="3613" max="3613" width="23.85546875" bestFit="1" customWidth="1"/>
    <col min="3614" max="3614" width="21" bestFit="1" customWidth="1"/>
    <col min="3615" max="3615" width="19.85546875" bestFit="1" customWidth="1"/>
    <col min="3840" max="3840" width="26.5703125" bestFit="1" customWidth="1"/>
    <col min="3841" max="3841" width="19.140625" customWidth="1"/>
    <col min="3842" max="3843" width="18.85546875" customWidth="1"/>
    <col min="3844" max="3852" width="14.5703125" bestFit="1" customWidth="1"/>
    <col min="3853" max="3853" width="14.5703125" customWidth="1"/>
    <col min="3854" max="3859" width="19.140625" bestFit="1" customWidth="1"/>
    <col min="3860" max="3861" width="19.140625" customWidth="1"/>
    <col min="3862" max="3868" width="19.140625" bestFit="1" customWidth="1"/>
    <col min="3869" max="3869" width="23.85546875" bestFit="1" customWidth="1"/>
    <col min="3870" max="3870" width="21" bestFit="1" customWidth="1"/>
    <col min="3871" max="3871" width="19.85546875" bestFit="1" customWidth="1"/>
    <col min="4096" max="4096" width="26.5703125" bestFit="1" customWidth="1"/>
    <col min="4097" max="4097" width="19.140625" customWidth="1"/>
    <col min="4098" max="4099" width="18.85546875" customWidth="1"/>
    <col min="4100" max="4108" width="14.5703125" bestFit="1" customWidth="1"/>
    <col min="4109" max="4109" width="14.5703125" customWidth="1"/>
    <col min="4110" max="4115" width="19.140625" bestFit="1" customWidth="1"/>
    <col min="4116" max="4117" width="19.140625" customWidth="1"/>
    <col min="4118" max="4124" width="19.140625" bestFit="1" customWidth="1"/>
    <col min="4125" max="4125" width="23.85546875" bestFit="1" customWidth="1"/>
    <col min="4126" max="4126" width="21" bestFit="1" customWidth="1"/>
    <col min="4127" max="4127" width="19.85546875" bestFit="1" customWidth="1"/>
    <col min="4352" max="4352" width="26.5703125" bestFit="1" customWidth="1"/>
    <col min="4353" max="4353" width="19.140625" customWidth="1"/>
    <col min="4354" max="4355" width="18.85546875" customWidth="1"/>
    <col min="4356" max="4364" width="14.5703125" bestFit="1" customWidth="1"/>
    <col min="4365" max="4365" width="14.5703125" customWidth="1"/>
    <col min="4366" max="4371" width="19.140625" bestFit="1" customWidth="1"/>
    <col min="4372" max="4373" width="19.140625" customWidth="1"/>
    <col min="4374" max="4380" width="19.140625" bestFit="1" customWidth="1"/>
    <col min="4381" max="4381" width="23.85546875" bestFit="1" customWidth="1"/>
    <col min="4382" max="4382" width="21" bestFit="1" customWidth="1"/>
    <col min="4383" max="4383" width="19.85546875" bestFit="1" customWidth="1"/>
    <col min="4608" max="4608" width="26.5703125" bestFit="1" customWidth="1"/>
    <col min="4609" max="4609" width="19.140625" customWidth="1"/>
    <col min="4610" max="4611" width="18.85546875" customWidth="1"/>
    <col min="4612" max="4620" width="14.5703125" bestFit="1" customWidth="1"/>
    <col min="4621" max="4621" width="14.5703125" customWidth="1"/>
    <col min="4622" max="4627" width="19.140625" bestFit="1" customWidth="1"/>
    <col min="4628" max="4629" width="19.140625" customWidth="1"/>
    <col min="4630" max="4636" width="19.140625" bestFit="1" customWidth="1"/>
    <col min="4637" max="4637" width="23.85546875" bestFit="1" customWidth="1"/>
    <col min="4638" max="4638" width="21" bestFit="1" customWidth="1"/>
    <col min="4639" max="4639" width="19.85546875" bestFit="1" customWidth="1"/>
    <col min="4864" max="4864" width="26.5703125" bestFit="1" customWidth="1"/>
    <col min="4865" max="4865" width="19.140625" customWidth="1"/>
    <col min="4866" max="4867" width="18.85546875" customWidth="1"/>
    <col min="4868" max="4876" width="14.5703125" bestFit="1" customWidth="1"/>
    <col min="4877" max="4877" width="14.5703125" customWidth="1"/>
    <col min="4878" max="4883" width="19.140625" bestFit="1" customWidth="1"/>
    <col min="4884" max="4885" width="19.140625" customWidth="1"/>
    <col min="4886" max="4892" width="19.140625" bestFit="1" customWidth="1"/>
    <col min="4893" max="4893" width="23.85546875" bestFit="1" customWidth="1"/>
    <col min="4894" max="4894" width="21" bestFit="1" customWidth="1"/>
    <col min="4895" max="4895" width="19.85546875" bestFit="1" customWidth="1"/>
    <col min="5120" max="5120" width="26.5703125" bestFit="1" customWidth="1"/>
    <col min="5121" max="5121" width="19.140625" customWidth="1"/>
    <col min="5122" max="5123" width="18.85546875" customWidth="1"/>
    <col min="5124" max="5132" width="14.5703125" bestFit="1" customWidth="1"/>
    <col min="5133" max="5133" width="14.5703125" customWidth="1"/>
    <col min="5134" max="5139" width="19.140625" bestFit="1" customWidth="1"/>
    <col min="5140" max="5141" width="19.140625" customWidth="1"/>
    <col min="5142" max="5148" width="19.140625" bestFit="1" customWidth="1"/>
    <col min="5149" max="5149" width="23.85546875" bestFit="1" customWidth="1"/>
    <col min="5150" max="5150" width="21" bestFit="1" customWidth="1"/>
    <col min="5151" max="5151" width="19.85546875" bestFit="1" customWidth="1"/>
    <col min="5376" max="5376" width="26.5703125" bestFit="1" customWidth="1"/>
    <col min="5377" max="5377" width="19.140625" customWidth="1"/>
    <col min="5378" max="5379" width="18.85546875" customWidth="1"/>
    <col min="5380" max="5388" width="14.5703125" bestFit="1" customWidth="1"/>
    <col min="5389" max="5389" width="14.5703125" customWidth="1"/>
    <col min="5390" max="5395" width="19.140625" bestFit="1" customWidth="1"/>
    <col min="5396" max="5397" width="19.140625" customWidth="1"/>
    <col min="5398" max="5404" width="19.140625" bestFit="1" customWidth="1"/>
    <col min="5405" max="5405" width="23.85546875" bestFit="1" customWidth="1"/>
    <col min="5406" max="5406" width="21" bestFit="1" customWidth="1"/>
    <col min="5407" max="5407" width="19.85546875" bestFit="1" customWidth="1"/>
    <col min="5632" max="5632" width="26.5703125" bestFit="1" customWidth="1"/>
    <col min="5633" max="5633" width="19.140625" customWidth="1"/>
    <col min="5634" max="5635" width="18.85546875" customWidth="1"/>
    <col min="5636" max="5644" width="14.5703125" bestFit="1" customWidth="1"/>
    <col min="5645" max="5645" width="14.5703125" customWidth="1"/>
    <col min="5646" max="5651" width="19.140625" bestFit="1" customWidth="1"/>
    <col min="5652" max="5653" width="19.140625" customWidth="1"/>
    <col min="5654" max="5660" width="19.140625" bestFit="1" customWidth="1"/>
    <col min="5661" max="5661" width="23.85546875" bestFit="1" customWidth="1"/>
    <col min="5662" max="5662" width="21" bestFit="1" customWidth="1"/>
    <col min="5663" max="5663" width="19.85546875" bestFit="1" customWidth="1"/>
    <col min="5888" max="5888" width="26.5703125" bestFit="1" customWidth="1"/>
    <col min="5889" max="5889" width="19.140625" customWidth="1"/>
    <col min="5890" max="5891" width="18.85546875" customWidth="1"/>
    <col min="5892" max="5900" width="14.5703125" bestFit="1" customWidth="1"/>
    <col min="5901" max="5901" width="14.5703125" customWidth="1"/>
    <col min="5902" max="5907" width="19.140625" bestFit="1" customWidth="1"/>
    <col min="5908" max="5909" width="19.140625" customWidth="1"/>
    <col min="5910" max="5916" width="19.140625" bestFit="1" customWidth="1"/>
    <col min="5917" max="5917" width="23.85546875" bestFit="1" customWidth="1"/>
    <col min="5918" max="5918" width="21" bestFit="1" customWidth="1"/>
    <col min="5919" max="5919" width="19.85546875" bestFit="1" customWidth="1"/>
    <col min="6144" max="6144" width="26.5703125" bestFit="1" customWidth="1"/>
    <col min="6145" max="6145" width="19.140625" customWidth="1"/>
    <col min="6146" max="6147" width="18.85546875" customWidth="1"/>
    <col min="6148" max="6156" width="14.5703125" bestFit="1" customWidth="1"/>
    <col min="6157" max="6157" width="14.5703125" customWidth="1"/>
    <col min="6158" max="6163" width="19.140625" bestFit="1" customWidth="1"/>
    <col min="6164" max="6165" width="19.140625" customWidth="1"/>
    <col min="6166" max="6172" width="19.140625" bestFit="1" customWidth="1"/>
    <col min="6173" max="6173" width="23.85546875" bestFit="1" customWidth="1"/>
    <col min="6174" max="6174" width="21" bestFit="1" customWidth="1"/>
    <col min="6175" max="6175" width="19.85546875" bestFit="1" customWidth="1"/>
    <col min="6400" max="6400" width="26.5703125" bestFit="1" customWidth="1"/>
    <col min="6401" max="6401" width="19.140625" customWidth="1"/>
    <col min="6402" max="6403" width="18.85546875" customWidth="1"/>
    <col min="6404" max="6412" width="14.5703125" bestFit="1" customWidth="1"/>
    <col min="6413" max="6413" width="14.5703125" customWidth="1"/>
    <col min="6414" max="6419" width="19.140625" bestFit="1" customWidth="1"/>
    <col min="6420" max="6421" width="19.140625" customWidth="1"/>
    <col min="6422" max="6428" width="19.140625" bestFit="1" customWidth="1"/>
    <col min="6429" max="6429" width="23.85546875" bestFit="1" customWidth="1"/>
    <col min="6430" max="6430" width="21" bestFit="1" customWidth="1"/>
    <col min="6431" max="6431" width="19.85546875" bestFit="1" customWidth="1"/>
    <col min="6656" max="6656" width="26.5703125" bestFit="1" customWidth="1"/>
    <col min="6657" max="6657" width="19.140625" customWidth="1"/>
    <col min="6658" max="6659" width="18.85546875" customWidth="1"/>
    <col min="6660" max="6668" width="14.5703125" bestFit="1" customWidth="1"/>
    <col min="6669" max="6669" width="14.5703125" customWidth="1"/>
    <col min="6670" max="6675" width="19.140625" bestFit="1" customWidth="1"/>
    <col min="6676" max="6677" width="19.140625" customWidth="1"/>
    <col min="6678" max="6684" width="19.140625" bestFit="1" customWidth="1"/>
    <col min="6685" max="6685" width="23.85546875" bestFit="1" customWidth="1"/>
    <col min="6686" max="6686" width="21" bestFit="1" customWidth="1"/>
    <col min="6687" max="6687" width="19.85546875" bestFit="1" customWidth="1"/>
    <col min="6912" max="6912" width="26.5703125" bestFit="1" customWidth="1"/>
    <col min="6913" max="6913" width="19.140625" customWidth="1"/>
    <col min="6914" max="6915" width="18.85546875" customWidth="1"/>
    <col min="6916" max="6924" width="14.5703125" bestFit="1" customWidth="1"/>
    <col min="6925" max="6925" width="14.5703125" customWidth="1"/>
    <col min="6926" max="6931" width="19.140625" bestFit="1" customWidth="1"/>
    <col min="6932" max="6933" width="19.140625" customWidth="1"/>
    <col min="6934" max="6940" width="19.140625" bestFit="1" customWidth="1"/>
    <col min="6941" max="6941" width="23.85546875" bestFit="1" customWidth="1"/>
    <col min="6942" max="6942" width="21" bestFit="1" customWidth="1"/>
    <col min="6943" max="6943" width="19.85546875" bestFit="1" customWidth="1"/>
    <col min="7168" max="7168" width="26.5703125" bestFit="1" customWidth="1"/>
    <col min="7169" max="7169" width="19.140625" customWidth="1"/>
    <col min="7170" max="7171" width="18.85546875" customWidth="1"/>
    <col min="7172" max="7180" width="14.5703125" bestFit="1" customWidth="1"/>
    <col min="7181" max="7181" width="14.5703125" customWidth="1"/>
    <col min="7182" max="7187" width="19.140625" bestFit="1" customWidth="1"/>
    <col min="7188" max="7189" width="19.140625" customWidth="1"/>
    <col min="7190" max="7196" width="19.140625" bestFit="1" customWidth="1"/>
    <col min="7197" max="7197" width="23.85546875" bestFit="1" customWidth="1"/>
    <col min="7198" max="7198" width="21" bestFit="1" customWidth="1"/>
    <col min="7199" max="7199" width="19.85546875" bestFit="1" customWidth="1"/>
    <col min="7424" max="7424" width="26.5703125" bestFit="1" customWidth="1"/>
    <col min="7425" max="7425" width="19.140625" customWidth="1"/>
    <col min="7426" max="7427" width="18.85546875" customWidth="1"/>
    <col min="7428" max="7436" width="14.5703125" bestFit="1" customWidth="1"/>
    <col min="7437" max="7437" width="14.5703125" customWidth="1"/>
    <col min="7438" max="7443" width="19.140625" bestFit="1" customWidth="1"/>
    <col min="7444" max="7445" width="19.140625" customWidth="1"/>
    <col min="7446" max="7452" width="19.140625" bestFit="1" customWidth="1"/>
    <col min="7453" max="7453" width="23.85546875" bestFit="1" customWidth="1"/>
    <col min="7454" max="7454" width="21" bestFit="1" customWidth="1"/>
    <col min="7455" max="7455" width="19.85546875" bestFit="1" customWidth="1"/>
    <col min="7680" max="7680" width="26.5703125" bestFit="1" customWidth="1"/>
    <col min="7681" max="7681" width="19.140625" customWidth="1"/>
    <col min="7682" max="7683" width="18.85546875" customWidth="1"/>
    <col min="7684" max="7692" width="14.5703125" bestFit="1" customWidth="1"/>
    <col min="7693" max="7693" width="14.5703125" customWidth="1"/>
    <col min="7694" max="7699" width="19.140625" bestFit="1" customWidth="1"/>
    <col min="7700" max="7701" width="19.140625" customWidth="1"/>
    <col min="7702" max="7708" width="19.140625" bestFit="1" customWidth="1"/>
    <col min="7709" max="7709" width="23.85546875" bestFit="1" customWidth="1"/>
    <col min="7710" max="7710" width="21" bestFit="1" customWidth="1"/>
    <col min="7711" max="7711" width="19.85546875" bestFit="1" customWidth="1"/>
    <col min="7936" max="7936" width="26.5703125" bestFit="1" customWidth="1"/>
    <col min="7937" max="7937" width="19.140625" customWidth="1"/>
    <col min="7938" max="7939" width="18.85546875" customWidth="1"/>
    <col min="7940" max="7948" width="14.5703125" bestFit="1" customWidth="1"/>
    <col min="7949" max="7949" width="14.5703125" customWidth="1"/>
    <col min="7950" max="7955" width="19.140625" bestFit="1" customWidth="1"/>
    <col min="7956" max="7957" width="19.140625" customWidth="1"/>
    <col min="7958" max="7964" width="19.140625" bestFit="1" customWidth="1"/>
    <col min="7965" max="7965" width="23.85546875" bestFit="1" customWidth="1"/>
    <col min="7966" max="7966" width="21" bestFit="1" customWidth="1"/>
    <col min="7967" max="7967" width="19.85546875" bestFit="1" customWidth="1"/>
    <col min="8192" max="8192" width="26.5703125" bestFit="1" customWidth="1"/>
    <col min="8193" max="8193" width="19.140625" customWidth="1"/>
    <col min="8194" max="8195" width="18.85546875" customWidth="1"/>
    <col min="8196" max="8204" width="14.5703125" bestFit="1" customWidth="1"/>
    <col min="8205" max="8205" width="14.5703125" customWidth="1"/>
    <col min="8206" max="8211" width="19.140625" bestFit="1" customWidth="1"/>
    <col min="8212" max="8213" width="19.140625" customWidth="1"/>
    <col min="8214" max="8220" width="19.140625" bestFit="1" customWidth="1"/>
    <col min="8221" max="8221" width="23.85546875" bestFit="1" customWidth="1"/>
    <col min="8222" max="8222" width="21" bestFit="1" customWidth="1"/>
    <col min="8223" max="8223" width="19.85546875" bestFit="1" customWidth="1"/>
    <col min="8448" max="8448" width="26.5703125" bestFit="1" customWidth="1"/>
    <col min="8449" max="8449" width="19.140625" customWidth="1"/>
    <col min="8450" max="8451" width="18.85546875" customWidth="1"/>
    <col min="8452" max="8460" width="14.5703125" bestFit="1" customWidth="1"/>
    <col min="8461" max="8461" width="14.5703125" customWidth="1"/>
    <col min="8462" max="8467" width="19.140625" bestFit="1" customWidth="1"/>
    <col min="8468" max="8469" width="19.140625" customWidth="1"/>
    <col min="8470" max="8476" width="19.140625" bestFit="1" customWidth="1"/>
    <col min="8477" max="8477" width="23.85546875" bestFit="1" customWidth="1"/>
    <col min="8478" max="8478" width="21" bestFit="1" customWidth="1"/>
    <col min="8479" max="8479" width="19.85546875" bestFit="1" customWidth="1"/>
    <col min="8704" max="8704" width="26.5703125" bestFit="1" customWidth="1"/>
    <col min="8705" max="8705" width="19.140625" customWidth="1"/>
    <col min="8706" max="8707" width="18.85546875" customWidth="1"/>
    <col min="8708" max="8716" width="14.5703125" bestFit="1" customWidth="1"/>
    <col min="8717" max="8717" width="14.5703125" customWidth="1"/>
    <col min="8718" max="8723" width="19.140625" bestFit="1" customWidth="1"/>
    <col min="8724" max="8725" width="19.140625" customWidth="1"/>
    <col min="8726" max="8732" width="19.140625" bestFit="1" customWidth="1"/>
    <col min="8733" max="8733" width="23.85546875" bestFit="1" customWidth="1"/>
    <col min="8734" max="8734" width="21" bestFit="1" customWidth="1"/>
    <col min="8735" max="8735" width="19.85546875" bestFit="1" customWidth="1"/>
    <col min="8960" max="8960" width="26.5703125" bestFit="1" customWidth="1"/>
    <col min="8961" max="8961" width="19.140625" customWidth="1"/>
    <col min="8962" max="8963" width="18.85546875" customWidth="1"/>
    <col min="8964" max="8972" width="14.5703125" bestFit="1" customWidth="1"/>
    <col min="8973" max="8973" width="14.5703125" customWidth="1"/>
    <col min="8974" max="8979" width="19.140625" bestFit="1" customWidth="1"/>
    <col min="8980" max="8981" width="19.140625" customWidth="1"/>
    <col min="8982" max="8988" width="19.140625" bestFit="1" customWidth="1"/>
    <col min="8989" max="8989" width="23.85546875" bestFit="1" customWidth="1"/>
    <col min="8990" max="8990" width="21" bestFit="1" customWidth="1"/>
    <col min="8991" max="8991" width="19.85546875" bestFit="1" customWidth="1"/>
    <col min="9216" max="9216" width="26.5703125" bestFit="1" customWidth="1"/>
    <col min="9217" max="9217" width="19.140625" customWidth="1"/>
    <col min="9218" max="9219" width="18.85546875" customWidth="1"/>
    <col min="9220" max="9228" width="14.5703125" bestFit="1" customWidth="1"/>
    <col min="9229" max="9229" width="14.5703125" customWidth="1"/>
    <col min="9230" max="9235" width="19.140625" bestFit="1" customWidth="1"/>
    <col min="9236" max="9237" width="19.140625" customWidth="1"/>
    <col min="9238" max="9244" width="19.140625" bestFit="1" customWidth="1"/>
    <col min="9245" max="9245" width="23.85546875" bestFit="1" customWidth="1"/>
    <col min="9246" max="9246" width="21" bestFit="1" customWidth="1"/>
    <col min="9247" max="9247" width="19.85546875" bestFit="1" customWidth="1"/>
    <col min="9472" max="9472" width="26.5703125" bestFit="1" customWidth="1"/>
    <col min="9473" max="9473" width="19.140625" customWidth="1"/>
    <col min="9474" max="9475" width="18.85546875" customWidth="1"/>
    <col min="9476" max="9484" width="14.5703125" bestFit="1" customWidth="1"/>
    <col min="9485" max="9485" width="14.5703125" customWidth="1"/>
    <col min="9486" max="9491" width="19.140625" bestFit="1" customWidth="1"/>
    <col min="9492" max="9493" width="19.140625" customWidth="1"/>
    <col min="9494" max="9500" width="19.140625" bestFit="1" customWidth="1"/>
    <col min="9501" max="9501" width="23.85546875" bestFit="1" customWidth="1"/>
    <col min="9502" max="9502" width="21" bestFit="1" customWidth="1"/>
    <col min="9503" max="9503" width="19.85546875" bestFit="1" customWidth="1"/>
    <col min="9728" max="9728" width="26.5703125" bestFit="1" customWidth="1"/>
    <col min="9729" max="9729" width="19.140625" customWidth="1"/>
    <col min="9730" max="9731" width="18.85546875" customWidth="1"/>
    <col min="9732" max="9740" width="14.5703125" bestFit="1" customWidth="1"/>
    <col min="9741" max="9741" width="14.5703125" customWidth="1"/>
    <col min="9742" max="9747" width="19.140625" bestFit="1" customWidth="1"/>
    <col min="9748" max="9749" width="19.140625" customWidth="1"/>
    <col min="9750" max="9756" width="19.140625" bestFit="1" customWidth="1"/>
    <col min="9757" max="9757" width="23.85546875" bestFit="1" customWidth="1"/>
    <col min="9758" max="9758" width="21" bestFit="1" customWidth="1"/>
    <col min="9759" max="9759" width="19.85546875" bestFit="1" customWidth="1"/>
    <col min="9984" max="9984" width="26.5703125" bestFit="1" customWidth="1"/>
    <col min="9985" max="9985" width="19.140625" customWidth="1"/>
    <col min="9986" max="9987" width="18.85546875" customWidth="1"/>
    <col min="9988" max="9996" width="14.5703125" bestFit="1" customWidth="1"/>
    <col min="9997" max="9997" width="14.5703125" customWidth="1"/>
    <col min="9998" max="10003" width="19.140625" bestFit="1" customWidth="1"/>
    <col min="10004" max="10005" width="19.140625" customWidth="1"/>
    <col min="10006" max="10012" width="19.140625" bestFit="1" customWidth="1"/>
    <col min="10013" max="10013" width="23.85546875" bestFit="1" customWidth="1"/>
    <col min="10014" max="10014" width="21" bestFit="1" customWidth="1"/>
    <col min="10015" max="10015" width="19.85546875" bestFit="1" customWidth="1"/>
    <col min="10240" max="10240" width="26.5703125" bestFit="1" customWidth="1"/>
    <col min="10241" max="10241" width="19.140625" customWidth="1"/>
    <col min="10242" max="10243" width="18.85546875" customWidth="1"/>
    <col min="10244" max="10252" width="14.5703125" bestFit="1" customWidth="1"/>
    <col min="10253" max="10253" width="14.5703125" customWidth="1"/>
    <col min="10254" max="10259" width="19.140625" bestFit="1" customWidth="1"/>
    <col min="10260" max="10261" width="19.140625" customWidth="1"/>
    <col min="10262" max="10268" width="19.140625" bestFit="1" customWidth="1"/>
    <col min="10269" max="10269" width="23.85546875" bestFit="1" customWidth="1"/>
    <col min="10270" max="10270" width="21" bestFit="1" customWidth="1"/>
    <col min="10271" max="10271" width="19.85546875" bestFit="1" customWidth="1"/>
    <col min="10496" max="10496" width="26.5703125" bestFit="1" customWidth="1"/>
    <col min="10497" max="10497" width="19.140625" customWidth="1"/>
    <col min="10498" max="10499" width="18.85546875" customWidth="1"/>
    <col min="10500" max="10508" width="14.5703125" bestFit="1" customWidth="1"/>
    <col min="10509" max="10509" width="14.5703125" customWidth="1"/>
    <col min="10510" max="10515" width="19.140625" bestFit="1" customWidth="1"/>
    <col min="10516" max="10517" width="19.140625" customWidth="1"/>
    <col min="10518" max="10524" width="19.140625" bestFit="1" customWidth="1"/>
    <col min="10525" max="10525" width="23.85546875" bestFit="1" customWidth="1"/>
    <col min="10526" max="10526" width="21" bestFit="1" customWidth="1"/>
    <col min="10527" max="10527" width="19.85546875" bestFit="1" customWidth="1"/>
    <col min="10752" max="10752" width="26.5703125" bestFit="1" customWidth="1"/>
    <col min="10753" max="10753" width="19.140625" customWidth="1"/>
    <col min="10754" max="10755" width="18.85546875" customWidth="1"/>
    <col min="10756" max="10764" width="14.5703125" bestFit="1" customWidth="1"/>
    <col min="10765" max="10765" width="14.5703125" customWidth="1"/>
    <col min="10766" max="10771" width="19.140625" bestFit="1" customWidth="1"/>
    <col min="10772" max="10773" width="19.140625" customWidth="1"/>
    <col min="10774" max="10780" width="19.140625" bestFit="1" customWidth="1"/>
    <col min="10781" max="10781" width="23.85546875" bestFit="1" customWidth="1"/>
    <col min="10782" max="10782" width="21" bestFit="1" customWidth="1"/>
    <col min="10783" max="10783" width="19.85546875" bestFit="1" customWidth="1"/>
    <col min="11008" max="11008" width="26.5703125" bestFit="1" customWidth="1"/>
    <col min="11009" max="11009" width="19.140625" customWidth="1"/>
    <col min="11010" max="11011" width="18.85546875" customWidth="1"/>
    <col min="11012" max="11020" width="14.5703125" bestFit="1" customWidth="1"/>
    <col min="11021" max="11021" width="14.5703125" customWidth="1"/>
    <col min="11022" max="11027" width="19.140625" bestFit="1" customWidth="1"/>
    <col min="11028" max="11029" width="19.140625" customWidth="1"/>
    <col min="11030" max="11036" width="19.140625" bestFit="1" customWidth="1"/>
    <col min="11037" max="11037" width="23.85546875" bestFit="1" customWidth="1"/>
    <col min="11038" max="11038" width="21" bestFit="1" customWidth="1"/>
    <col min="11039" max="11039" width="19.85546875" bestFit="1" customWidth="1"/>
    <col min="11264" max="11264" width="26.5703125" bestFit="1" customWidth="1"/>
    <col min="11265" max="11265" width="19.140625" customWidth="1"/>
    <col min="11266" max="11267" width="18.85546875" customWidth="1"/>
    <col min="11268" max="11276" width="14.5703125" bestFit="1" customWidth="1"/>
    <col min="11277" max="11277" width="14.5703125" customWidth="1"/>
    <col min="11278" max="11283" width="19.140625" bestFit="1" customWidth="1"/>
    <col min="11284" max="11285" width="19.140625" customWidth="1"/>
    <col min="11286" max="11292" width="19.140625" bestFit="1" customWidth="1"/>
    <col min="11293" max="11293" width="23.85546875" bestFit="1" customWidth="1"/>
    <col min="11294" max="11294" width="21" bestFit="1" customWidth="1"/>
    <col min="11295" max="11295" width="19.85546875" bestFit="1" customWidth="1"/>
    <col min="11520" max="11520" width="26.5703125" bestFit="1" customWidth="1"/>
    <col min="11521" max="11521" width="19.140625" customWidth="1"/>
    <col min="11522" max="11523" width="18.85546875" customWidth="1"/>
    <col min="11524" max="11532" width="14.5703125" bestFit="1" customWidth="1"/>
    <col min="11533" max="11533" width="14.5703125" customWidth="1"/>
    <col min="11534" max="11539" width="19.140625" bestFit="1" customWidth="1"/>
    <col min="11540" max="11541" width="19.140625" customWidth="1"/>
    <col min="11542" max="11548" width="19.140625" bestFit="1" customWidth="1"/>
    <col min="11549" max="11549" width="23.85546875" bestFit="1" customWidth="1"/>
    <col min="11550" max="11550" width="21" bestFit="1" customWidth="1"/>
    <col min="11551" max="11551" width="19.85546875" bestFit="1" customWidth="1"/>
    <col min="11776" max="11776" width="26.5703125" bestFit="1" customWidth="1"/>
    <col min="11777" max="11777" width="19.140625" customWidth="1"/>
    <col min="11778" max="11779" width="18.85546875" customWidth="1"/>
    <col min="11780" max="11788" width="14.5703125" bestFit="1" customWidth="1"/>
    <col min="11789" max="11789" width="14.5703125" customWidth="1"/>
    <col min="11790" max="11795" width="19.140625" bestFit="1" customWidth="1"/>
    <col min="11796" max="11797" width="19.140625" customWidth="1"/>
    <col min="11798" max="11804" width="19.140625" bestFit="1" customWidth="1"/>
    <col min="11805" max="11805" width="23.85546875" bestFit="1" customWidth="1"/>
    <col min="11806" max="11806" width="21" bestFit="1" customWidth="1"/>
    <col min="11807" max="11807" width="19.85546875" bestFit="1" customWidth="1"/>
    <col min="12032" max="12032" width="26.5703125" bestFit="1" customWidth="1"/>
    <col min="12033" max="12033" width="19.140625" customWidth="1"/>
    <col min="12034" max="12035" width="18.85546875" customWidth="1"/>
    <col min="12036" max="12044" width="14.5703125" bestFit="1" customWidth="1"/>
    <col min="12045" max="12045" width="14.5703125" customWidth="1"/>
    <col min="12046" max="12051" width="19.140625" bestFit="1" customWidth="1"/>
    <col min="12052" max="12053" width="19.140625" customWidth="1"/>
    <col min="12054" max="12060" width="19.140625" bestFit="1" customWidth="1"/>
    <col min="12061" max="12061" width="23.85546875" bestFit="1" customWidth="1"/>
    <col min="12062" max="12062" width="21" bestFit="1" customWidth="1"/>
    <col min="12063" max="12063" width="19.85546875" bestFit="1" customWidth="1"/>
    <col min="12288" max="12288" width="26.5703125" bestFit="1" customWidth="1"/>
    <col min="12289" max="12289" width="19.140625" customWidth="1"/>
    <col min="12290" max="12291" width="18.85546875" customWidth="1"/>
    <col min="12292" max="12300" width="14.5703125" bestFit="1" customWidth="1"/>
    <col min="12301" max="12301" width="14.5703125" customWidth="1"/>
    <col min="12302" max="12307" width="19.140625" bestFit="1" customWidth="1"/>
    <col min="12308" max="12309" width="19.140625" customWidth="1"/>
    <col min="12310" max="12316" width="19.140625" bestFit="1" customWidth="1"/>
    <col min="12317" max="12317" width="23.85546875" bestFit="1" customWidth="1"/>
    <col min="12318" max="12318" width="21" bestFit="1" customWidth="1"/>
    <col min="12319" max="12319" width="19.85546875" bestFit="1" customWidth="1"/>
    <col min="12544" max="12544" width="26.5703125" bestFit="1" customWidth="1"/>
    <col min="12545" max="12545" width="19.140625" customWidth="1"/>
    <col min="12546" max="12547" width="18.85546875" customWidth="1"/>
    <col min="12548" max="12556" width="14.5703125" bestFit="1" customWidth="1"/>
    <col min="12557" max="12557" width="14.5703125" customWidth="1"/>
    <col min="12558" max="12563" width="19.140625" bestFit="1" customWidth="1"/>
    <col min="12564" max="12565" width="19.140625" customWidth="1"/>
    <col min="12566" max="12572" width="19.140625" bestFit="1" customWidth="1"/>
    <col min="12573" max="12573" width="23.85546875" bestFit="1" customWidth="1"/>
    <col min="12574" max="12574" width="21" bestFit="1" customWidth="1"/>
    <col min="12575" max="12575" width="19.85546875" bestFit="1" customWidth="1"/>
    <col min="12800" max="12800" width="26.5703125" bestFit="1" customWidth="1"/>
    <col min="12801" max="12801" width="19.140625" customWidth="1"/>
    <col min="12802" max="12803" width="18.85546875" customWidth="1"/>
    <col min="12804" max="12812" width="14.5703125" bestFit="1" customWidth="1"/>
    <col min="12813" max="12813" width="14.5703125" customWidth="1"/>
    <col min="12814" max="12819" width="19.140625" bestFit="1" customWidth="1"/>
    <col min="12820" max="12821" width="19.140625" customWidth="1"/>
    <col min="12822" max="12828" width="19.140625" bestFit="1" customWidth="1"/>
    <col min="12829" max="12829" width="23.85546875" bestFit="1" customWidth="1"/>
    <col min="12830" max="12830" width="21" bestFit="1" customWidth="1"/>
    <col min="12831" max="12831" width="19.85546875" bestFit="1" customWidth="1"/>
    <col min="13056" max="13056" width="26.5703125" bestFit="1" customWidth="1"/>
    <col min="13057" max="13057" width="19.140625" customWidth="1"/>
    <col min="13058" max="13059" width="18.85546875" customWidth="1"/>
    <col min="13060" max="13068" width="14.5703125" bestFit="1" customWidth="1"/>
    <col min="13069" max="13069" width="14.5703125" customWidth="1"/>
    <col min="13070" max="13075" width="19.140625" bestFit="1" customWidth="1"/>
    <col min="13076" max="13077" width="19.140625" customWidth="1"/>
    <col min="13078" max="13084" width="19.140625" bestFit="1" customWidth="1"/>
    <col min="13085" max="13085" width="23.85546875" bestFit="1" customWidth="1"/>
    <col min="13086" max="13086" width="21" bestFit="1" customWidth="1"/>
    <col min="13087" max="13087" width="19.85546875" bestFit="1" customWidth="1"/>
    <col min="13312" max="13312" width="26.5703125" bestFit="1" customWidth="1"/>
    <col min="13313" max="13313" width="19.140625" customWidth="1"/>
    <col min="13314" max="13315" width="18.85546875" customWidth="1"/>
    <col min="13316" max="13324" width="14.5703125" bestFit="1" customWidth="1"/>
    <col min="13325" max="13325" width="14.5703125" customWidth="1"/>
    <col min="13326" max="13331" width="19.140625" bestFit="1" customWidth="1"/>
    <col min="13332" max="13333" width="19.140625" customWidth="1"/>
    <col min="13334" max="13340" width="19.140625" bestFit="1" customWidth="1"/>
    <col min="13341" max="13341" width="23.85546875" bestFit="1" customWidth="1"/>
    <col min="13342" max="13342" width="21" bestFit="1" customWidth="1"/>
    <col min="13343" max="13343" width="19.85546875" bestFit="1" customWidth="1"/>
    <col min="13568" max="13568" width="26.5703125" bestFit="1" customWidth="1"/>
    <col min="13569" max="13569" width="19.140625" customWidth="1"/>
    <col min="13570" max="13571" width="18.85546875" customWidth="1"/>
    <col min="13572" max="13580" width="14.5703125" bestFit="1" customWidth="1"/>
    <col min="13581" max="13581" width="14.5703125" customWidth="1"/>
    <col min="13582" max="13587" width="19.140625" bestFit="1" customWidth="1"/>
    <col min="13588" max="13589" width="19.140625" customWidth="1"/>
    <col min="13590" max="13596" width="19.140625" bestFit="1" customWidth="1"/>
    <col min="13597" max="13597" width="23.85546875" bestFit="1" customWidth="1"/>
    <col min="13598" max="13598" width="21" bestFit="1" customWidth="1"/>
    <col min="13599" max="13599" width="19.85546875" bestFit="1" customWidth="1"/>
    <col min="13824" max="13824" width="26.5703125" bestFit="1" customWidth="1"/>
    <col min="13825" max="13825" width="19.140625" customWidth="1"/>
    <col min="13826" max="13827" width="18.85546875" customWidth="1"/>
    <col min="13828" max="13836" width="14.5703125" bestFit="1" customWidth="1"/>
    <col min="13837" max="13837" width="14.5703125" customWidth="1"/>
    <col min="13838" max="13843" width="19.140625" bestFit="1" customWidth="1"/>
    <col min="13844" max="13845" width="19.140625" customWidth="1"/>
    <col min="13846" max="13852" width="19.140625" bestFit="1" customWidth="1"/>
    <col min="13853" max="13853" width="23.85546875" bestFit="1" customWidth="1"/>
    <col min="13854" max="13854" width="21" bestFit="1" customWidth="1"/>
    <col min="13855" max="13855" width="19.85546875" bestFit="1" customWidth="1"/>
    <col min="14080" max="14080" width="26.5703125" bestFit="1" customWidth="1"/>
    <col min="14081" max="14081" width="19.140625" customWidth="1"/>
    <col min="14082" max="14083" width="18.85546875" customWidth="1"/>
    <col min="14084" max="14092" width="14.5703125" bestFit="1" customWidth="1"/>
    <col min="14093" max="14093" width="14.5703125" customWidth="1"/>
    <col min="14094" max="14099" width="19.140625" bestFit="1" customWidth="1"/>
    <col min="14100" max="14101" width="19.140625" customWidth="1"/>
    <col min="14102" max="14108" width="19.140625" bestFit="1" customWidth="1"/>
    <col min="14109" max="14109" width="23.85546875" bestFit="1" customWidth="1"/>
    <col min="14110" max="14110" width="21" bestFit="1" customWidth="1"/>
    <col min="14111" max="14111" width="19.85546875" bestFit="1" customWidth="1"/>
    <col min="14336" max="14336" width="26.5703125" bestFit="1" customWidth="1"/>
    <col min="14337" max="14337" width="19.140625" customWidth="1"/>
    <col min="14338" max="14339" width="18.85546875" customWidth="1"/>
    <col min="14340" max="14348" width="14.5703125" bestFit="1" customWidth="1"/>
    <col min="14349" max="14349" width="14.5703125" customWidth="1"/>
    <col min="14350" max="14355" width="19.140625" bestFit="1" customWidth="1"/>
    <col min="14356" max="14357" width="19.140625" customWidth="1"/>
    <col min="14358" max="14364" width="19.140625" bestFit="1" customWidth="1"/>
    <col min="14365" max="14365" width="23.85546875" bestFit="1" customWidth="1"/>
    <col min="14366" max="14366" width="21" bestFit="1" customWidth="1"/>
    <col min="14367" max="14367" width="19.85546875" bestFit="1" customWidth="1"/>
    <col min="14592" max="14592" width="26.5703125" bestFit="1" customWidth="1"/>
    <col min="14593" max="14593" width="19.140625" customWidth="1"/>
    <col min="14594" max="14595" width="18.85546875" customWidth="1"/>
    <col min="14596" max="14604" width="14.5703125" bestFit="1" customWidth="1"/>
    <col min="14605" max="14605" width="14.5703125" customWidth="1"/>
    <col min="14606" max="14611" width="19.140625" bestFit="1" customWidth="1"/>
    <col min="14612" max="14613" width="19.140625" customWidth="1"/>
    <col min="14614" max="14620" width="19.140625" bestFit="1" customWidth="1"/>
    <col min="14621" max="14621" width="23.85546875" bestFit="1" customWidth="1"/>
    <col min="14622" max="14622" width="21" bestFit="1" customWidth="1"/>
    <col min="14623" max="14623" width="19.85546875" bestFit="1" customWidth="1"/>
    <col min="14848" max="14848" width="26.5703125" bestFit="1" customWidth="1"/>
    <col min="14849" max="14849" width="19.140625" customWidth="1"/>
    <col min="14850" max="14851" width="18.85546875" customWidth="1"/>
    <col min="14852" max="14860" width="14.5703125" bestFit="1" customWidth="1"/>
    <col min="14861" max="14861" width="14.5703125" customWidth="1"/>
    <col min="14862" max="14867" width="19.140625" bestFit="1" customWidth="1"/>
    <col min="14868" max="14869" width="19.140625" customWidth="1"/>
    <col min="14870" max="14876" width="19.140625" bestFit="1" customWidth="1"/>
    <col min="14877" max="14877" width="23.85546875" bestFit="1" customWidth="1"/>
    <col min="14878" max="14878" width="21" bestFit="1" customWidth="1"/>
    <col min="14879" max="14879" width="19.85546875" bestFit="1" customWidth="1"/>
    <col min="15104" max="15104" width="26.5703125" bestFit="1" customWidth="1"/>
    <col min="15105" max="15105" width="19.140625" customWidth="1"/>
    <col min="15106" max="15107" width="18.85546875" customWidth="1"/>
    <col min="15108" max="15116" width="14.5703125" bestFit="1" customWidth="1"/>
    <col min="15117" max="15117" width="14.5703125" customWidth="1"/>
    <col min="15118" max="15123" width="19.140625" bestFit="1" customWidth="1"/>
    <col min="15124" max="15125" width="19.140625" customWidth="1"/>
    <col min="15126" max="15132" width="19.140625" bestFit="1" customWidth="1"/>
    <col min="15133" max="15133" width="23.85546875" bestFit="1" customWidth="1"/>
    <col min="15134" max="15134" width="21" bestFit="1" customWidth="1"/>
    <col min="15135" max="15135" width="19.85546875" bestFit="1" customWidth="1"/>
    <col min="15360" max="15360" width="26.5703125" bestFit="1" customWidth="1"/>
    <col min="15361" max="15361" width="19.140625" customWidth="1"/>
    <col min="15362" max="15363" width="18.85546875" customWidth="1"/>
    <col min="15364" max="15372" width="14.5703125" bestFit="1" customWidth="1"/>
    <col min="15373" max="15373" width="14.5703125" customWidth="1"/>
    <col min="15374" max="15379" width="19.140625" bestFit="1" customWidth="1"/>
    <col min="15380" max="15381" width="19.140625" customWidth="1"/>
    <col min="15382" max="15388" width="19.140625" bestFit="1" customWidth="1"/>
    <col min="15389" max="15389" width="23.85546875" bestFit="1" customWidth="1"/>
    <col min="15390" max="15390" width="21" bestFit="1" customWidth="1"/>
    <col min="15391" max="15391" width="19.85546875" bestFit="1" customWidth="1"/>
    <col min="15616" max="15616" width="26.5703125" bestFit="1" customWidth="1"/>
    <col min="15617" max="15617" width="19.140625" customWidth="1"/>
    <col min="15618" max="15619" width="18.85546875" customWidth="1"/>
    <col min="15620" max="15628" width="14.5703125" bestFit="1" customWidth="1"/>
    <col min="15629" max="15629" width="14.5703125" customWidth="1"/>
    <col min="15630" max="15635" width="19.140625" bestFit="1" customWidth="1"/>
    <col min="15636" max="15637" width="19.140625" customWidth="1"/>
    <col min="15638" max="15644" width="19.140625" bestFit="1" customWidth="1"/>
    <col min="15645" max="15645" width="23.85546875" bestFit="1" customWidth="1"/>
    <col min="15646" max="15646" width="21" bestFit="1" customWidth="1"/>
    <col min="15647" max="15647" width="19.85546875" bestFit="1" customWidth="1"/>
    <col min="15872" max="15872" width="26.5703125" bestFit="1" customWidth="1"/>
    <col min="15873" max="15873" width="19.140625" customWidth="1"/>
    <col min="15874" max="15875" width="18.85546875" customWidth="1"/>
    <col min="15876" max="15884" width="14.5703125" bestFit="1" customWidth="1"/>
    <col min="15885" max="15885" width="14.5703125" customWidth="1"/>
    <col min="15886" max="15891" width="19.140625" bestFit="1" customWidth="1"/>
    <col min="15892" max="15893" width="19.140625" customWidth="1"/>
    <col min="15894" max="15900" width="19.140625" bestFit="1" customWidth="1"/>
    <col min="15901" max="15901" width="23.85546875" bestFit="1" customWidth="1"/>
    <col min="15902" max="15902" width="21" bestFit="1" customWidth="1"/>
    <col min="15903" max="15903" width="19.85546875" bestFit="1" customWidth="1"/>
    <col min="16128" max="16128" width="26.5703125" bestFit="1" customWidth="1"/>
    <col min="16129" max="16129" width="19.140625" customWidth="1"/>
    <col min="16130" max="16131" width="18.85546875" customWidth="1"/>
    <col min="16132" max="16140" width="14.5703125" bestFit="1" customWidth="1"/>
    <col min="16141" max="16141" width="14.5703125" customWidth="1"/>
    <col min="16142" max="16147" width="19.140625" bestFit="1" customWidth="1"/>
    <col min="16148" max="16149" width="19.140625" customWidth="1"/>
    <col min="16150" max="16156" width="19.140625" bestFit="1" customWidth="1"/>
    <col min="16157" max="16157" width="23.85546875" bestFit="1" customWidth="1"/>
    <col min="16158" max="16158" width="21" bestFit="1" customWidth="1"/>
    <col min="16159" max="16159" width="19.85546875" bestFit="1" customWidth="1"/>
  </cols>
  <sheetData>
    <row r="1" spans="1:13" ht="20.45" customHeight="1" x14ac:dyDescent="0.25"/>
    <row r="2" spans="1:13" ht="18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3" ht="18" x14ac:dyDescent="0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9" t="s">
        <v>15</v>
      </c>
    </row>
    <row r="7" spans="1:13" x14ac:dyDescent="0.25">
      <c r="A7" s="10" t="s">
        <v>16</v>
      </c>
      <c r="B7" s="10" t="s">
        <v>17</v>
      </c>
      <c r="C7" s="11" t="s">
        <v>18</v>
      </c>
      <c r="D7" s="12">
        <v>127</v>
      </c>
      <c r="E7" s="13">
        <v>3</v>
      </c>
      <c r="F7" s="13">
        <v>29</v>
      </c>
      <c r="G7" s="13"/>
      <c r="H7" s="13">
        <v>3</v>
      </c>
      <c r="I7" s="13"/>
      <c r="J7" s="13">
        <v>145</v>
      </c>
      <c r="K7" s="13"/>
      <c r="L7" s="13"/>
      <c r="M7" s="14">
        <v>307</v>
      </c>
    </row>
    <row r="8" spans="1:13" x14ac:dyDescent="0.25">
      <c r="A8" s="15"/>
      <c r="B8" s="15"/>
      <c r="C8" s="16" t="s">
        <v>19</v>
      </c>
      <c r="D8" s="16">
        <v>96417.300000000032</v>
      </c>
      <c r="E8" s="17">
        <v>2446.08</v>
      </c>
      <c r="F8" s="17">
        <v>20433.980000000003</v>
      </c>
      <c r="G8" s="17"/>
      <c r="H8" s="17">
        <v>2113.86</v>
      </c>
      <c r="I8" s="17"/>
      <c r="J8" s="17">
        <v>103095.01999999984</v>
      </c>
      <c r="K8" s="17"/>
      <c r="L8" s="17"/>
      <c r="M8" s="18">
        <v>224506.23999999987</v>
      </c>
    </row>
    <row r="9" spans="1:13" x14ac:dyDescent="0.25">
      <c r="A9" s="15"/>
      <c r="B9" s="10" t="s">
        <v>20</v>
      </c>
      <c r="C9" s="11" t="s">
        <v>18</v>
      </c>
      <c r="D9" s="12">
        <v>334</v>
      </c>
      <c r="E9" s="13"/>
      <c r="F9" s="13"/>
      <c r="G9" s="13"/>
      <c r="H9" s="13"/>
      <c r="I9" s="13">
        <v>148</v>
      </c>
      <c r="J9" s="13"/>
      <c r="K9" s="13"/>
      <c r="L9" s="13"/>
      <c r="M9" s="14">
        <v>482</v>
      </c>
    </row>
    <row r="10" spans="1:13" x14ac:dyDescent="0.25">
      <c r="A10" s="15"/>
      <c r="B10" s="15"/>
      <c r="C10" s="16" t="s">
        <v>19</v>
      </c>
      <c r="D10" s="16">
        <v>292690.09999999998</v>
      </c>
      <c r="E10" s="17"/>
      <c r="F10" s="17"/>
      <c r="G10" s="17"/>
      <c r="H10" s="17"/>
      <c r="I10" s="17">
        <v>184976.42000000019</v>
      </c>
      <c r="J10" s="17"/>
      <c r="K10" s="17"/>
      <c r="L10" s="17"/>
      <c r="M10" s="18">
        <v>477666.52000000014</v>
      </c>
    </row>
    <row r="11" spans="1:13" x14ac:dyDescent="0.25">
      <c r="A11" s="19" t="s">
        <v>21</v>
      </c>
      <c r="B11" s="20"/>
      <c r="C11" s="20"/>
      <c r="D11" s="21">
        <v>461</v>
      </c>
      <c r="E11" s="22">
        <v>3</v>
      </c>
      <c r="F11" s="22">
        <v>29</v>
      </c>
      <c r="G11" s="22"/>
      <c r="H11" s="22">
        <v>3</v>
      </c>
      <c r="I11" s="22">
        <v>148</v>
      </c>
      <c r="J11" s="22">
        <v>145</v>
      </c>
      <c r="K11" s="22"/>
      <c r="L11" s="22"/>
      <c r="M11" s="23">
        <v>789</v>
      </c>
    </row>
    <row r="12" spans="1:13" x14ac:dyDescent="0.25">
      <c r="A12" s="24" t="s">
        <v>22</v>
      </c>
      <c r="B12" s="25"/>
      <c r="C12" s="25"/>
      <c r="D12" s="26">
        <v>389107.4</v>
      </c>
      <c r="E12" s="27">
        <v>2446.08</v>
      </c>
      <c r="F12" s="27">
        <v>20433.980000000003</v>
      </c>
      <c r="G12" s="27"/>
      <c r="H12" s="27">
        <v>2113.86</v>
      </c>
      <c r="I12" s="27">
        <v>184976.42000000019</v>
      </c>
      <c r="J12" s="27">
        <v>103095.01999999984</v>
      </c>
      <c r="K12" s="27"/>
      <c r="L12" s="27"/>
      <c r="M12" s="28">
        <v>702172.76</v>
      </c>
    </row>
    <row r="13" spans="1:13" x14ac:dyDescent="0.25">
      <c r="A13" s="10" t="s">
        <v>23</v>
      </c>
      <c r="B13" s="10" t="s">
        <v>17</v>
      </c>
      <c r="C13" s="11" t="s">
        <v>18</v>
      </c>
      <c r="D13" s="12">
        <v>7</v>
      </c>
      <c r="E13" s="13">
        <v>6</v>
      </c>
      <c r="F13" s="13">
        <v>1325</v>
      </c>
      <c r="G13" s="13">
        <v>123</v>
      </c>
      <c r="H13" s="13">
        <v>1</v>
      </c>
      <c r="I13" s="13"/>
      <c r="J13" s="13">
        <v>853</v>
      </c>
      <c r="K13" s="13">
        <v>276</v>
      </c>
      <c r="L13" s="13">
        <f>32+3</f>
        <v>35</v>
      </c>
      <c r="M13" s="14">
        <f>2623+3</f>
        <v>2626</v>
      </c>
    </row>
    <row r="14" spans="1:13" x14ac:dyDescent="0.25">
      <c r="A14" s="15"/>
      <c r="B14" s="15"/>
      <c r="C14" s="16" t="s">
        <v>19</v>
      </c>
      <c r="D14" s="16">
        <v>8851.36</v>
      </c>
      <c r="E14" s="17">
        <v>5917.2400000000007</v>
      </c>
      <c r="F14" s="17">
        <v>777272.59999999451</v>
      </c>
      <c r="G14" s="17">
        <v>55220.309999999983</v>
      </c>
      <c r="H14" s="17">
        <v>712.46</v>
      </c>
      <c r="I14" s="17"/>
      <c r="J14" s="17">
        <v>164833.06000000206</v>
      </c>
      <c r="K14" s="17">
        <v>103373.86000000022</v>
      </c>
      <c r="L14" s="17">
        <f>23854.67+2114</f>
        <v>25968.67</v>
      </c>
      <c r="M14" s="18">
        <f>1140035.56+2114</f>
        <v>1142149.56</v>
      </c>
    </row>
    <row r="15" spans="1:13" x14ac:dyDescent="0.25">
      <c r="A15" s="15"/>
      <c r="B15" s="10" t="s">
        <v>20</v>
      </c>
      <c r="C15" s="11" t="s">
        <v>18</v>
      </c>
      <c r="D15" s="12">
        <v>3228</v>
      </c>
      <c r="E15" s="13"/>
      <c r="F15" s="13">
        <v>22</v>
      </c>
      <c r="G15" s="13">
        <v>126</v>
      </c>
      <c r="H15" s="13"/>
      <c r="I15" s="13"/>
      <c r="J15" s="13">
        <v>116</v>
      </c>
      <c r="K15" s="13"/>
      <c r="L15" s="13">
        <v>6</v>
      </c>
      <c r="M15" s="14">
        <v>3498</v>
      </c>
    </row>
    <row r="16" spans="1:13" x14ac:dyDescent="0.25">
      <c r="A16" s="15"/>
      <c r="B16" s="15"/>
      <c r="C16" s="16" t="s">
        <v>19</v>
      </c>
      <c r="D16" s="16">
        <v>1519427.2800000554</v>
      </c>
      <c r="E16" s="17"/>
      <c r="F16" s="17">
        <v>6771.6199999999981</v>
      </c>
      <c r="G16" s="17">
        <v>71030.819999999934</v>
      </c>
      <c r="H16" s="17"/>
      <c r="I16" s="17"/>
      <c r="J16" s="17">
        <v>74645.399999999921</v>
      </c>
      <c r="K16" s="17"/>
      <c r="L16" s="17">
        <v>4254.1000000000004</v>
      </c>
      <c r="M16" s="18">
        <v>1676129.2200000554</v>
      </c>
    </row>
    <row r="17" spans="1:13" x14ac:dyDescent="0.25">
      <c r="A17" s="19" t="s">
        <v>24</v>
      </c>
      <c r="B17" s="20"/>
      <c r="C17" s="20"/>
      <c r="D17" s="21">
        <v>3235</v>
      </c>
      <c r="E17" s="22">
        <v>6</v>
      </c>
      <c r="F17" s="22">
        <v>1347</v>
      </c>
      <c r="G17" s="22">
        <v>249</v>
      </c>
      <c r="H17" s="22">
        <v>1</v>
      </c>
      <c r="I17" s="22"/>
      <c r="J17" s="22">
        <v>969</v>
      </c>
      <c r="K17" s="22">
        <v>276</v>
      </c>
      <c r="L17" s="22">
        <f>L13+L15</f>
        <v>41</v>
      </c>
      <c r="M17" s="23">
        <f>M13+M15</f>
        <v>6124</v>
      </c>
    </row>
    <row r="18" spans="1:13" x14ac:dyDescent="0.25">
      <c r="A18" s="24" t="s">
        <v>25</v>
      </c>
      <c r="B18" s="25"/>
      <c r="C18" s="25"/>
      <c r="D18" s="26">
        <v>1528278.6400000555</v>
      </c>
      <c r="E18" s="27">
        <v>5917.2400000000007</v>
      </c>
      <c r="F18" s="27">
        <v>784044.2199999945</v>
      </c>
      <c r="G18" s="27">
        <v>126251.12999999992</v>
      </c>
      <c r="H18" s="27">
        <v>712.46</v>
      </c>
      <c r="I18" s="27"/>
      <c r="J18" s="27">
        <v>239478.460000002</v>
      </c>
      <c r="K18" s="27">
        <v>103373.86000000022</v>
      </c>
      <c r="L18" s="27">
        <f>L14+L16</f>
        <v>30222.769999999997</v>
      </c>
      <c r="M18" s="28">
        <f>M14+M16</f>
        <v>2818278.7800000552</v>
      </c>
    </row>
    <row r="19" spans="1:13" x14ac:dyDescent="0.25">
      <c r="A19" s="10" t="s">
        <v>26</v>
      </c>
      <c r="B19" s="10" t="s">
        <v>17</v>
      </c>
      <c r="C19" s="11" t="s">
        <v>18</v>
      </c>
      <c r="D19" s="12">
        <v>1</v>
      </c>
      <c r="E19" s="13">
        <v>138</v>
      </c>
      <c r="F19" s="13"/>
      <c r="G19" s="13"/>
      <c r="H19" s="13"/>
      <c r="I19" s="13"/>
      <c r="J19" s="13">
        <v>74</v>
      </c>
      <c r="K19" s="13"/>
      <c r="L19" s="13"/>
      <c r="M19" s="14">
        <v>213</v>
      </c>
    </row>
    <row r="20" spans="1:13" x14ac:dyDescent="0.25">
      <c r="A20" s="15"/>
      <c r="B20" s="15"/>
      <c r="C20" s="16" t="s">
        <v>19</v>
      </c>
      <c r="D20" s="16">
        <v>774.2</v>
      </c>
      <c r="E20" s="17">
        <v>19572.310000000005</v>
      </c>
      <c r="F20" s="17"/>
      <c r="G20" s="17"/>
      <c r="H20" s="17"/>
      <c r="I20" s="17"/>
      <c r="J20" s="17">
        <v>10297.929999999995</v>
      </c>
      <c r="K20" s="17"/>
      <c r="L20" s="17"/>
      <c r="M20" s="18">
        <v>30644.440000000002</v>
      </c>
    </row>
    <row r="21" spans="1:13" x14ac:dyDescent="0.25">
      <c r="A21" s="15"/>
      <c r="B21" s="10" t="s">
        <v>20</v>
      </c>
      <c r="C21" s="11" t="s">
        <v>18</v>
      </c>
      <c r="D21" s="12">
        <v>3134</v>
      </c>
      <c r="E21" s="13"/>
      <c r="F21" s="13">
        <v>6</v>
      </c>
      <c r="G21" s="13"/>
      <c r="H21" s="13"/>
      <c r="I21" s="13"/>
      <c r="J21" s="13"/>
      <c r="K21" s="13"/>
      <c r="L21" s="13"/>
      <c r="M21" s="14">
        <v>3140</v>
      </c>
    </row>
    <row r="22" spans="1:13" x14ac:dyDescent="0.25">
      <c r="A22" s="15"/>
      <c r="B22" s="15"/>
      <c r="C22" s="16" t="s">
        <v>19</v>
      </c>
      <c r="D22" s="16">
        <v>403913.11000000389</v>
      </c>
      <c r="E22" s="17"/>
      <c r="F22" s="17">
        <v>723.91</v>
      </c>
      <c r="G22" s="17"/>
      <c r="H22" s="17"/>
      <c r="I22" s="17"/>
      <c r="J22" s="17"/>
      <c r="K22" s="17"/>
      <c r="L22" s="17"/>
      <c r="M22" s="18">
        <v>404637.02000000386</v>
      </c>
    </row>
    <row r="23" spans="1:13" x14ac:dyDescent="0.25">
      <c r="A23" s="19" t="s">
        <v>27</v>
      </c>
      <c r="B23" s="20"/>
      <c r="C23" s="20"/>
      <c r="D23" s="21">
        <v>3135</v>
      </c>
      <c r="E23" s="22">
        <v>138</v>
      </c>
      <c r="F23" s="22">
        <v>6</v>
      </c>
      <c r="G23" s="22"/>
      <c r="H23" s="22"/>
      <c r="I23" s="22"/>
      <c r="J23" s="22">
        <v>74</v>
      </c>
      <c r="K23" s="22"/>
      <c r="L23" s="22"/>
      <c r="M23" s="23">
        <v>3353</v>
      </c>
    </row>
    <row r="24" spans="1:13" x14ac:dyDescent="0.25">
      <c r="A24" s="24" t="s">
        <v>28</v>
      </c>
      <c r="B24" s="25"/>
      <c r="C24" s="25"/>
      <c r="D24" s="26">
        <v>404687.3100000039</v>
      </c>
      <c r="E24" s="27">
        <v>19572.310000000005</v>
      </c>
      <c r="F24" s="27">
        <v>723.91</v>
      </c>
      <c r="G24" s="27"/>
      <c r="H24" s="27"/>
      <c r="I24" s="27"/>
      <c r="J24" s="27">
        <v>10297.929999999995</v>
      </c>
      <c r="K24" s="27"/>
      <c r="L24" s="27"/>
      <c r="M24" s="28">
        <v>435281.46000000386</v>
      </c>
    </row>
    <row r="25" spans="1:13" x14ac:dyDescent="0.25">
      <c r="A25" s="10" t="s">
        <v>29</v>
      </c>
      <c r="B25" s="10" t="s">
        <v>20</v>
      </c>
      <c r="C25" s="11" t="s">
        <v>18</v>
      </c>
      <c r="D25" s="12">
        <f>1165-319</f>
        <v>846</v>
      </c>
      <c r="E25" s="13"/>
      <c r="F25" s="13"/>
      <c r="G25" s="13"/>
      <c r="H25" s="13"/>
      <c r="I25" s="13"/>
      <c r="J25" s="13"/>
      <c r="K25" s="13"/>
      <c r="L25" s="13"/>
      <c r="M25" s="14">
        <f>1165-319</f>
        <v>846</v>
      </c>
    </row>
    <row r="26" spans="1:13" x14ac:dyDescent="0.25">
      <c r="A26" s="15"/>
      <c r="B26" s="15"/>
      <c r="C26" s="16" t="s">
        <v>19</v>
      </c>
      <c r="D26" s="16">
        <v>398834.31000000244</v>
      </c>
      <c r="E26" s="17"/>
      <c r="F26" s="17"/>
      <c r="G26" s="17"/>
      <c r="H26" s="17"/>
      <c r="I26" s="17"/>
      <c r="J26" s="17"/>
      <c r="K26" s="17"/>
      <c r="L26" s="17"/>
      <c r="M26" s="18">
        <v>398834.31000000244</v>
      </c>
    </row>
    <row r="27" spans="1:13" x14ac:dyDescent="0.25">
      <c r="A27" s="15" t="s">
        <v>30</v>
      </c>
      <c r="B27" s="10"/>
      <c r="C27" s="11"/>
      <c r="D27" s="12">
        <f>1165-319</f>
        <v>846</v>
      </c>
      <c r="E27" s="13"/>
      <c r="F27" s="13"/>
      <c r="G27" s="13"/>
      <c r="H27" s="13"/>
      <c r="I27" s="13"/>
      <c r="J27" s="13"/>
      <c r="K27" s="13"/>
      <c r="L27" s="13"/>
      <c r="M27" s="14">
        <f>1165-319</f>
        <v>846</v>
      </c>
    </row>
    <row r="28" spans="1:13" x14ac:dyDescent="0.25">
      <c r="A28" s="15" t="s">
        <v>31</v>
      </c>
      <c r="B28" s="15"/>
      <c r="C28" s="16"/>
      <c r="D28" s="16">
        <v>398834.31000000244</v>
      </c>
      <c r="E28" s="17"/>
      <c r="F28" s="17"/>
      <c r="G28" s="17"/>
      <c r="H28" s="17"/>
      <c r="I28" s="17"/>
      <c r="J28" s="17"/>
      <c r="K28" s="17"/>
      <c r="L28" s="17"/>
      <c r="M28" s="18">
        <v>398834.31000000244</v>
      </c>
    </row>
    <row r="29" spans="1:13" x14ac:dyDescent="0.25">
      <c r="A29" s="10" t="s">
        <v>32</v>
      </c>
      <c r="B29" s="10" t="s">
        <v>17</v>
      </c>
      <c r="C29" s="11" t="s">
        <v>18</v>
      </c>
      <c r="D29" s="12">
        <v>248</v>
      </c>
      <c r="E29" s="13">
        <v>10</v>
      </c>
      <c r="F29" s="13"/>
      <c r="G29" s="13"/>
      <c r="H29" s="13"/>
      <c r="I29" s="13"/>
      <c r="J29" s="13"/>
      <c r="K29" s="13"/>
      <c r="L29" s="13"/>
      <c r="M29" s="14">
        <v>258</v>
      </c>
    </row>
    <row r="30" spans="1:13" x14ac:dyDescent="0.25">
      <c r="A30" s="15"/>
      <c r="B30" s="15"/>
      <c r="C30" s="16" t="s">
        <v>19</v>
      </c>
      <c r="D30" s="16">
        <v>485143.15999999922</v>
      </c>
      <c r="E30" s="17">
        <v>26075.910000000003</v>
      </c>
      <c r="F30" s="17"/>
      <c r="G30" s="17"/>
      <c r="H30" s="17"/>
      <c r="I30" s="17"/>
      <c r="J30" s="17"/>
      <c r="K30" s="17"/>
      <c r="L30" s="17"/>
      <c r="M30" s="18">
        <v>511219.06999999925</v>
      </c>
    </row>
    <row r="31" spans="1:13" x14ac:dyDescent="0.25">
      <c r="A31" s="15"/>
      <c r="B31" s="10" t="s">
        <v>20</v>
      </c>
      <c r="C31" s="11" t="s">
        <v>18</v>
      </c>
      <c r="D31" s="12">
        <v>410</v>
      </c>
      <c r="E31" s="13"/>
      <c r="F31" s="13"/>
      <c r="G31" s="13"/>
      <c r="H31" s="13"/>
      <c r="I31" s="13"/>
      <c r="J31" s="13"/>
      <c r="K31" s="13"/>
      <c r="L31" s="13"/>
      <c r="M31" s="14">
        <v>410</v>
      </c>
    </row>
    <row r="32" spans="1:13" x14ac:dyDescent="0.25">
      <c r="A32" s="15"/>
      <c r="B32" s="15"/>
      <c r="C32" s="16" t="s">
        <v>19</v>
      </c>
      <c r="D32" s="16">
        <v>384260.02000000054</v>
      </c>
      <c r="E32" s="17"/>
      <c r="F32" s="17"/>
      <c r="G32" s="17"/>
      <c r="H32" s="17"/>
      <c r="I32" s="17"/>
      <c r="J32" s="17"/>
      <c r="K32" s="17"/>
      <c r="L32" s="17"/>
      <c r="M32" s="18">
        <v>384260.02000000054</v>
      </c>
    </row>
    <row r="33" spans="1:13" x14ac:dyDescent="0.25">
      <c r="A33" s="19" t="s">
        <v>33</v>
      </c>
      <c r="B33" s="20"/>
      <c r="C33" s="20"/>
      <c r="D33" s="21">
        <v>658</v>
      </c>
      <c r="E33" s="22">
        <v>10</v>
      </c>
      <c r="F33" s="22"/>
      <c r="G33" s="22"/>
      <c r="H33" s="22"/>
      <c r="I33" s="22"/>
      <c r="J33" s="22"/>
      <c r="K33" s="22"/>
      <c r="L33" s="22"/>
      <c r="M33" s="23">
        <v>668</v>
      </c>
    </row>
    <row r="34" spans="1:13" x14ac:dyDescent="0.25">
      <c r="A34" s="24" t="s">
        <v>34</v>
      </c>
      <c r="B34" s="25"/>
      <c r="C34" s="25"/>
      <c r="D34" s="26">
        <v>869403.1799999997</v>
      </c>
      <c r="E34" s="27">
        <v>26075.910000000003</v>
      </c>
      <c r="F34" s="27"/>
      <c r="G34" s="27"/>
      <c r="H34" s="27"/>
      <c r="I34" s="27"/>
      <c r="J34" s="27"/>
      <c r="K34" s="27"/>
      <c r="L34" s="27"/>
      <c r="M34" s="28">
        <v>895479.08999999985</v>
      </c>
    </row>
    <row r="35" spans="1:13" x14ac:dyDescent="0.25">
      <c r="A35" s="10" t="s">
        <v>35</v>
      </c>
      <c r="B35" s="10" t="s">
        <v>17</v>
      </c>
      <c r="C35" s="11" t="s">
        <v>18</v>
      </c>
      <c r="D35" s="12"/>
      <c r="E35" s="13"/>
      <c r="F35" s="13">
        <v>1584</v>
      </c>
      <c r="G35" s="13">
        <v>206</v>
      </c>
      <c r="H35" s="13"/>
      <c r="I35" s="13"/>
      <c r="J35" s="13">
        <v>129</v>
      </c>
      <c r="K35" s="13">
        <v>19</v>
      </c>
      <c r="L35" s="13"/>
      <c r="M35" s="14">
        <v>1938</v>
      </c>
    </row>
    <row r="36" spans="1:13" x14ac:dyDescent="0.25">
      <c r="A36" s="15"/>
      <c r="B36" s="15"/>
      <c r="C36" s="16" t="s">
        <v>19</v>
      </c>
      <c r="D36" s="16"/>
      <c r="E36" s="17"/>
      <c r="F36" s="17">
        <v>258156.78000000029</v>
      </c>
      <c r="G36" s="17">
        <v>37750.729999999938</v>
      </c>
      <c r="H36" s="17"/>
      <c r="I36" s="17"/>
      <c r="J36" s="17">
        <v>21552.649999999994</v>
      </c>
      <c r="K36" s="17">
        <v>5461.75</v>
      </c>
      <c r="L36" s="17"/>
      <c r="M36" s="18">
        <v>322921.91000000027</v>
      </c>
    </row>
    <row r="37" spans="1:13" x14ac:dyDescent="0.25">
      <c r="A37" s="15"/>
      <c r="B37" s="10" t="s">
        <v>20</v>
      </c>
      <c r="C37" s="11" t="s">
        <v>18</v>
      </c>
      <c r="D37" s="12"/>
      <c r="E37" s="13"/>
      <c r="F37" s="13">
        <v>586</v>
      </c>
      <c r="G37" s="13">
        <v>211</v>
      </c>
      <c r="H37" s="13"/>
      <c r="I37" s="13"/>
      <c r="J37" s="13">
        <v>1081</v>
      </c>
      <c r="K37" s="13"/>
      <c r="L37" s="13"/>
      <c r="M37" s="14">
        <v>1878</v>
      </c>
    </row>
    <row r="38" spans="1:13" x14ac:dyDescent="0.25">
      <c r="A38" s="15"/>
      <c r="B38" s="15"/>
      <c r="C38" s="16" t="s">
        <v>19</v>
      </c>
      <c r="D38" s="16"/>
      <c r="E38" s="17"/>
      <c r="F38" s="17">
        <v>109946.65999999974</v>
      </c>
      <c r="G38" s="17">
        <v>39582.489999999903</v>
      </c>
      <c r="H38" s="17"/>
      <c r="I38" s="17"/>
      <c r="J38" s="17">
        <v>171483.47999999946</v>
      </c>
      <c r="K38" s="17"/>
      <c r="L38" s="17"/>
      <c r="M38" s="18">
        <v>321012.62999999907</v>
      </c>
    </row>
    <row r="39" spans="1:13" x14ac:dyDescent="0.25">
      <c r="A39" s="19" t="s">
        <v>36</v>
      </c>
      <c r="B39" s="20"/>
      <c r="C39" s="20"/>
      <c r="D39" s="21"/>
      <c r="E39" s="22"/>
      <c r="F39" s="22">
        <v>2170</v>
      </c>
      <c r="G39" s="22">
        <v>417</v>
      </c>
      <c r="H39" s="22"/>
      <c r="I39" s="22"/>
      <c r="J39" s="22">
        <v>1210</v>
      </c>
      <c r="K39" s="22">
        <v>19</v>
      </c>
      <c r="L39" s="22"/>
      <c r="M39" s="23">
        <v>3816</v>
      </c>
    </row>
    <row r="40" spans="1:13" x14ac:dyDescent="0.25">
      <c r="A40" s="24" t="s">
        <v>37</v>
      </c>
      <c r="B40" s="25"/>
      <c r="C40" s="25"/>
      <c r="D40" s="26"/>
      <c r="E40" s="27"/>
      <c r="F40" s="27">
        <v>368103.44000000006</v>
      </c>
      <c r="G40" s="27">
        <v>77333.219999999841</v>
      </c>
      <c r="H40" s="27"/>
      <c r="I40" s="27"/>
      <c r="J40" s="27">
        <v>193036.12999999945</v>
      </c>
      <c r="K40" s="27">
        <v>5461.75</v>
      </c>
      <c r="L40" s="27"/>
      <c r="M40" s="28">
        <v>643934.53999999934</v>
      </c>
    </row>
    <row r="41" spans="1:13" x14ac:dyDescent="0.25">
      <c r="A41" s="10" t="s">
        <v>38</v>
      </c>
      <c r="B41" s="10" t="s">
        <v>17</v>
      </c>
      <c r="C41" s="11" t="s">
        <v>18</v>
      </c>
      <c r="D41" s="12">
        <v>9</v>
      </c>
      <c r="E41" s="13"/>
      <c r="F41" s="13">
        <v>6</v>
      </c>
      <c r="G41" s="13"/>
      <c r="H41" s="13"/>
      <c r="I41" s="13"/>
      <c r="J41" s="13"/>
      <c r="K41" s="13"/>
      <c r="L41" s="13"/>
      <c r="M41" s="14">
        <v>15</v>
      </c>
    </row>
    <row r="42" spans="1:13" x14ac:dyDescent="0.25">
      <c r="A42" s="15"/>
      <c r="B42" s="15"/>
      <c r="C42" s="16" t="s">
        <v>19</v>
      </c>
      <c r="D42" s="16">
        <v>7987.98</v>
      </c>
      <c r="E42" s="17"/>
      <c r="F42" s="17">
        <v>4227.72</v>
      </c>
      <c r="G42" s="17"/>
      <c r="H42" s="17"/>
      <c r="I42" s="17"/>
      <c r="J42" s="17"/>
      <c r="K42" s="17"/>
      <c r="L42" s="17"/>
      <c r="M42" s="18">
        <v>12215.7</v>
      </c>
    </row>
    <row r="43" spans="1:13" x14ac:dyDescent="0.25">
      <c r="A43" s="15"/>
      <c r="B43" s="10" t="s">
        <v>20</v>
      </c>
      <c r="C43" s="11" t="s">
        <v>18</v>
      </c>
      <c r="D43" s="12">
        <v>22</v>
      </c>
      <c r="E43" s="13"/>
      <c r="F43" s="13"/>
      <c r="G43" s="13"/>
      <c r="H43" s="13"/>
      <c r="I43" s="13"/>
      <c r="J43" s="13"/>
      <c r="K43" s="13"/>
      <c r="L43" s="13"/>
      <c r="M43" s="14">
        <v>22</v>
      </c>
    </row>
    <row r="44" spans="1:13" x14ac:dyDescent="0.25">
      <c r="A44" s="15"/>
      <c r="B44" s="15"/>
      <c r="C44" s="16" t="s">
        <v>19</v>
      </c>
      <c r="D44" s="16">
        <v>23199.750000000007</v>
      </c>
      <c r="E44" s="17"/>
      <c r="F44" s="17"/>
      <c r="G44" s="17"/>
      <c r="H44" s="17"/>
      <c r="I44" s="17"/>
      <c r="J44" s="17"/>
      <c r="K44" s="17"/>
      <c r="L44" s="17"/>
      <c r="M44" s="18">
        <v>23199.750000000007</v>
      </c>
    </row>
    <row r="45" spans="1:13" x14ac:dyDescent="0.25">
      <c r="A45" s="19" t="s">
        <v>39</v>
      </c>
      <c r="B45" s="20"/>
      <c r="C45" s="20"/>
      <c r="D45" s="21">
        <v>31</v>
      </c>
      <c r="E45" s="22"/>
      <c r="F45" s="22">
        <v>6</v>
      </c>
      <c r="G45" s="22"/>
      <c r="H45" s="22"/>
      <c r="I45" s="22"/>
      <c r="J45" s="22"/>
      <c r="K45" s="22"/>
      <c r="L45" s="22"/>
      <c r="M45" s="23">
        <v>37</v>
      </c>
    </row>
    <row r="46" spans="1:13" x14ac:dyDescent="0.25">
      <c r="A46" s="24" t="s">
        <v>40</v>
      </c>
      <c r="B46" s="25"/>
      <c r="C46" s="25"/>
      <c r="D46" s="26">
        <v>31187.730000000007</v>
      </c>
      <c r="E46" s="27"/>
      <c r="F46" s="27">
        <v>4227.72</v>
      </c>
      <c r="G46" s="27"/>
      <c r="H46" s="27"/>
      <c r="I46" s="27"/>
      <c r="J46" s="27"/>
      <c r="K46" s="27"/>
      <c r="L46" s="27"/>
      <c r="M46" s="28">
        <v>35415.450000000012</v>
      </c>
    </row>
    <row r="47" spans="1:13" x14ac:dyDescent="0.25">
      <c r="A47" s="10" t="s">
        <v>41</v>
      </c>
      <c r="B47" s="10" t="s">
        <v>17</v>
      </c>
      <c r="C47" s="11" t="s">
        <v>18</v>
      </c>
      <c r="D47" s="12">
        <v>130</v>
      </c>
      <c r="E47" s="13"/>
      <c r="F47" s="13"/>
      <c r="G47" s="13"/>
      <c r="H47" s="13"/>
      <c r="I47" s="13"/>
      <c r="J47" s="13"/>
      <c r="K47" s="13"/>
      <c r="L47" s="13"/>
      <c r="M47" s="14">
        <v>130</v>
      </c>
    </row>
    <row r="48" spans="1:13" x14ac:dyDescent="0.25">
      <c r="A48" s="15"/>
      <c r="B48" s="15"/>
      <c r="C48" s="16" t="s">
        <v>19</v>
      </c>
      <c r="D48" s="16">
        <v>433171.53999999957</v>
      </c>
      <c r="E48" s="17"/>
      <c r="F48" s="17"/>
      <c r="G48" s="17"/>
      <c r="H48" s="17"/>
      <c r="I48" s="17"/>
      <c r="J48" s="17"/>
      <c r="K48" s="17"/>
      <c r="L48" s="17"/>
      <c r="M48" s="18">
        <v>433171.53999999957</v>
      </c>
    </row>
    <row r="49" spans="1:13" x14ac:dyDescent="0.25">
      <c r="A49" s="15"/>
      <c r="B49" s="10" t="s">
        <v>20</v>
      </c>
      <c r="C49" s="11" t="s">
        <v>18</v>
      </c>
      <c r="D49" s="12">
        <v>273</v>
      </c>
      <c r="E49" s="13"/>
      <c r="F49" s="13"/>
      <c r="G49" s="13"/>
      <c r="H49" s="13"/>
      <c r="I49" s="13"/>
      <c r="J49" s="13"/>
      <c r="K49" s="13"/>
      <c r="L49" s="13"/>
      <c r="M49" s="14">
        <v>273</v>
      </c>
    </row>
    <row r="50" spans="1:13" x14ac:dyDescent="0.25">
      <c r="A50" s="15"/>
      <c r="B50" s="15"/>
      <c r="C50" s="16" t="s">
        <v>19</v>
      </c>
      <c r="D50" s="16">
        <v>719297.67000000109</v>
      </c>
      <c r="E50" s="17"/>
      <c r="F50" s="17"/>
      <c r="G50" s="17"/>
      <c r="H50" s="17"/>
      <c r="I50" s="17"/>
      <c r="J50" s="17"/>
      <c r="K50" s="17"/>
      <c r="L50" s="17"/>
      <c r="M50" s="18">
        <v>719297.67000000109</v>
      </c>
    </row>
    <row r="51" spans="1:13" x14ac:dyDescent="0.25">
      <c r="A51" s="19" t="s">
        <v>42</v>
      </c>
      <c r="B51" s="20"/>
      <c r="C51" s="20"/>
      <c r="D51" s="21">
        <v>403</v>
      </c>
      <c r="E51" s="22"/>
      <c r="F51" s="22"/>
      <c r="G51" s="22"/>
      <c r="H51" s="22"/>
      <c r="I51" s="22"/>
      <c r="J51" s="22"/>
      <c r="K51" s="22"/>
      <c r="L51" s="22"/>
      <c r="M51" s="23">
        <v>403</v>
      </c>
    </row>
    <row r="52" spans="1:13" x14ac:dyDescent="0.25">
      <c r="A52" s="24" t="s">
        <v>43</v>
      </c>
      <c r="B52" s="25"/>
      <c r="C52" s="25"/>
      <c r="D52" s="26">
        <v>1152469.2100000007</v>
      </c>
      <c r="E52" s="27"/>
      <c r="F52" s="27"/>
      <c r="G52" s="27"/>
      <c r="H52" s="27"/>
      <c r="I52" s="27"/>
      <c r="J52" s="27"/>
      <c r="K52" s="27"/>
      <c r="L52" s="27"/>
      <c r="M52" s="28">
        <v>1152469.2100000007</v>
      </c>
    </row>
    <row r="53" spans="1:13" x14ac:dyDescent="0.25">
      <c r="A53" s="10" t="s">
        <v>44</v>
      </c>
      <c r="B53" s="10" t="s">
        <v>17</v>
      </c>
      <c r="C53" s="11" t="s">
        <v>18</v>
      </c>
      <c r="D53" s="12">
        <v>52</v>
      </c>
      <c r="E53" s="13">
        <v>11</v>
      </c>
      <c r="F53" s="13">
        <v>58</v>
      </c>
      <c r="G53" s="13"/>
      <c r="H53" s="13"/>
      <c r="I53" s="13"/>
      <c r="J53" s="13">
        <v>1</v>
      </c>
      <c r="K53" s="13">
        <v>21</v>
      </c>
      <c r="L53" s="13"/>
      <c r="M53" s="14">
        <v>143</v>
      </c>
    </row>
    <row r="54" spans="1:13" x14ac:dyDescent="0.25">
      <c r="A54" s="15"/>
      <c r="B54" s="15"/>
      <c r="C54" s="16" t="s">
        <v>19</v>
      </c>
      <c r="D54" s="16">
        <v>42775.040000000023</v>
      </c>
      <c r="E54" s="17">
        <v>11646.319999999998</v>
      </c>
      <c r="F54" s="17">
        <v>45824.800000000017</v>
      </c>
      <c r="G54" s="17"/>
      <c r="H54" s="17"/>
      <c r="I54" s="17"/>
      <c r="J54" s="17">
        <v>940.8</v>
      </c>
      <c r="K54" s="17">
        <v>15640.799999999994</v>
      </c>
      <c r="L54" s="17"/>
      <c r="M54" s="18">
        <v>116827.76000000002</v>
      </c>
    </row>
    <row r="55" spans="1:13" x14ac:dyDescent="0.25">
      <c r="A55" s="15"/>
      <c r="B55" s="10" t="s">
        <v>20</v>
      </c>
      <c r="C55" s="11" t="s">
        <v>18</v>
      </c>
      <c r="D55" s="12"/>
      <c r="E55" s="13"/>
      <c r="F55" s="13"/>
      <c r="G55" s="13"/>
      <c r="H55" s="13"/>
      <c r="I55" s="13"/>
      <c r="J55" s="13"/>
      <c r="K55" s="13"/>
      <c r="L55" s="13">
        <v>25</v>
      </c>
      <c r="M55" s="14">
        <v>25</v>
      </c>
    </row>
    <row r="56" spans="1:13" x14ac:dyDescent="0.25">
      <c r="A56" s="15"/>
      <c r="B56" s="15"/>
      <c r="C56" s="16" t="s">
        <v>19</v>
      </c>
      <c r="D56" s="16"/>
      <c r="E56" s="17"/>
      <c r="F56" s="17"/>
      <c r="G56" s="17"/>
      <c r="H56" s="17"/>
      <c r="I56" s="17"/>
      <c r="J56" s="17"/>
      <c r="K56" s="17"/>
      <c r="L56" s="17">
        <v>14577.710000000005</v>
      </c>
      <c r="M56" s="18">
        <v>14577.710000000005</v>
      </c>
    </row>
    <row r="57" spans="1:13" x14ac:dyDescent="0.25">
      <c r="A57" s="19" t="s">
        <v>45</v>
      </c>
      <c r="B57" s="20"/>
      <c r="C57" s="20"/>
      <c r="D57" s="21">
        <v>52</v>
      </c>
      <c r="E57" s="22">
        <v>11</v>
      </c>
      <c r="F57" s="22">
        <v>58</v>
      </c>
      <c r="G57" s="22"/>
      <c r="H57" s="22"/>
      <c r="I57" s="22"/>
      <c r="J57" s="22">
        <v>1</v>
      </c>
      <c r="K57" s="22">
        <v>21</v>
      </c>
      <c r="L57" s="22">
        <v>25</v>
      </c>
      <c r="M57" s="23">
        <v>168</v>
      </c>
    </row>
    <row r="58" spans="1:13" x14ac:dyDescent="0.25">
      <c r="A58" s="24" t="s">
        <v>46</v>
      </c>
      <c r="B58" s="25"/>
      <c r="C58" s="25"/>
      <c r="D58" s="26">
        <v>42775.040000000023</v>
      </c>
      <c r="E58" s="27">
        <v>11646.319999999998</v>
      </c>
      <c r="F58" s="27">
        <v>45824.800000000017</v>
      </c>
      <c r="G58" s="27"/>
      <c r="H58" s="27"/>
      <c r="I58" s="27"/>
      <c r="J58" s="27">
        <v>940.8</v>
      </c>
      <c r="K58" s="27">
        <v>15640.799999999994</v>
      </c>
      <c r="L58" s="27">
        <v>14577.710000000005</v>
      </c>
      <c r="M58" s="28">
        <v>131405.47000000003</v>
      </c>
    </row>
    <row r="59" spans="1:13" x14ac:dyDescent="0.25">
      <c r="A59" s="10" t="s">
        <v>47</v>
      </c>
      <c r="B59" s="10" t="s">
        <v>17</v>
      </c>
      <c r="C59" s="11" t="s">
        <v>18</v>
      </c>
      <c r="D59" s="12"/>
      <c r="E59" s="13">
        <v>832</v>
      </c>
      <c r="F59" s="13">
        <v>1449</v>
      </c>
      <c r="G59" s="13">
        <v>76</v>
      </c>
      <c r="H59" s="13"/>
      <c r="I59" s="13"/>
      <c r="J59" s="13">
        <v>370</v>
      </c>
      <c r="K59" s="13">
        <v>107</v>
      </c>
      <c r="L59" s="13"/>
      <c r="M59" s="14">
        <v>2834</v>
      </c>
    </row>
    <row r="60" spans="1:13" x14ac:dyDescent="0.25">
      <c r="A60" s="15"/>
      <c r="B60" s="15"/>
      <c r="C60" s="16" t="s">
        <v>19</v>
      </c>
      <c r="D60" s="16"/>
      <c r="E60" s="17">
        <v>468433.49000000278</v>
      </c>
      <c r="F60" s="17">
        <v>689899.4700000023</v>
      </c>
      <c r="G60" s="17">
        <v>41355.189999999981</v>
      </c>
      <c r="H60" s="17"/>
      <c r="I60" s="17"/>
      <c r="J60" s="17">
        <v>209258.21000000107</v>
      </c>
      <c r="K60" s="17">
        <v>45535.229999999952</v>
      </c>
      <c r="L60" s="17"/>
      <c r="M60" s="18">
        <v>1454481.5900000061</v>
      </c>
    </row>
    <row r="61" spans="1:13" x14ac:dyDescent="0.25">
      <c r="A61" s="15"/>
      <c r="B61" s="10" t="s">
        <v>20</v>
      </c>
      <c r="C61" s="11" t="s">
        <v>18</v>
      </c>
      <c r="D61" s="12">
        <v>1655</v>
      </c>
      <c r="E61" s="13"/>
      <c r="F61" s="13">
        <v>1069</v>
      </c>
      <c r="G61" s="13"/>
      <c r="H61" s="13"/>
      <c r="I61" s="13">
        <v>1630</v>
      </c>
      <c r="J61" s="13"/>
      <c r="K61" s="13"/>
      <c r="L61" s="13"/>
      <c r="M61" s="14">
        <v>4354</v>
      </c>
    </row>
    <row r="62" spans="1:13" x14ac:dyDescent="0.25">
      <c r="A62" s="15"/>
      <c r="B62" s="15"/>
      <c r="C62" s="16" t="s">
        <v>19</v>
      </c>
      <c r="D62" s="16">
        <v>896631.81000001752</v>
      </c>
      <c r="E62" s="17"/>
      <c r="F62" s="17">
        <v>529670.52000000677</v>
      </c>
      <c r="G62" s="17"/>
      <c r="H62" s="17"/>
      <c r="I62" s="17">
        <v>771159.07000001648</v>
      </c>
      <c r="J62" s="17"/>
      <c r="K62" s="17"/>
      <c r="L62" s="17"/>
      <c r="M62" s="18">
        <v>2197461.4000000409</v>
      </c>
    </row>
    <row r="63" spans="1:13" x14ac:dyDescent="0.25">
      <c r="A63" s="19" t="s">
        <v>48</v>
      </c>
      <c r="B63" s="20"/>
      <c r="C63" s="20"/>
      <c r="D63" s="21">
        <v>1655</v>
      </c>
      <c r="E63" s="22">
        <v>832</v>
      </c>
      <c r="F63" s="22">
        <v>2518</v>
      </c>
      <c r="G63" s="22">
        <v>76</v>
      </c>
      <c r="H63" s="22"/>
      <c r="I63" s="22">
        <v>1630</v>
      </c>
      <c r="J63" s="22">
        <v>370</v>
      </c>
      <c r="K63" s="22">
        <v>107</v>
      </c>
      <c r="L63" s="22"/>
      <c r="M63" s="23">
        <v>7188</v>
      </c>
    </row>
    <row r="64" spans="1:13" x14ac:dyDescent="0.25">
      <c r="A64" s="24" t="s">
        <v>49</v>
      </c>
      <c r="B64" s="25"/>
      <c r="C64" s="25"/>
      <c r="D64" s="26">
        <v>896631.81000001752</v>
      </c>
      <c r="E64" s="27">
        <v>468433.49000000278</v>
      </c>
      <c r="F64" s="27">
        <v>1219569.9900000091</v>
      </c>
      <c r="G64" s="27">
        <v>41355.189999999981</v>
      </c>
      <c r="H64" s="27"/>
      <c r="I64" s="27">
        <v>771159.07000001648</v>
      </c>
      <c r="J64" s="27">
        <v>209258.21000000107</v>
      </c>
      <c r="K64" s="27">
        <v>45535.229999999952</v>
      </c>
      <c r="L64" s="27"/>
      <c r="M64" s="28">
        <v>3651942.9900000468</v>
      </c>
    </row>
    <row r="65" spans="1:13" x14ac:dyDescent="0.25">
      <c r="A65" s="10" t="s">
        <v>50</v>
      </c>
      <c r="B65" s="10" t="s">
        <v>17</v>
      </c>
      <c r="C65" s="11" t="s">
        <v>18</v>
      </c>
      <c r="D65" s="12"/>
      <c r="E65" s="13">
        <v>54</v>
      </c>
      <c r="F65" s="13">
        <v>51</v>
      </c>
      <c r="G65" s="13">
        <v>4</v>
      </c>
      <c r="H65" s="13"/>
      <c r="I65" s="13"/>
      <c r="J65" s="13">
        <v>2</v>
      </c>
      <c r="K65" s="13">
        <v>7</v>
      </c>
      <c r="L65" s="13"/>
      <c r="M65" s="14">
        <v>118</v>
      </c>
    </row>
    <row r="66" spans="1:13" x14ac:dyDescent="0.25">
      <c r="A66" s="15"/>
      <c r="B66" s="15"/>
      <c r="C66" s="16" t="s">
        <v>19</v>
      </c>
      <c r="D66" s="16"/>
      <c r="E66" s="17">
        <v>26967.48000000001</v>
      </c>
      <c r="F66" s="17">
        <v>22938.55</v>
      </c>
      <c r="G66" s="17">
        <v>1716.65</v>
      </c>
      <c r="H66" s="17"/>
      <c r="I66" s="17"/>
      <c r="J66" s="17">
        <v>1115.24</v>
      </c>
      <c r="K66" s="17">
        <v>3021.34</v>
      </c>
      <c r="L66" s="17"/>
      <c r="M66" s="18">
        <v>55759.260000000009</v>
      </c>
    </row>
    <row r="67" spans="1:13" x14ac:dyDescent="0.25">
      <c r="A67" s="15"/>
      <c r="B67" s="10" t="s">
        <v>20</v>
      </c>
      <c r="C67" s="11" t="s">
        <v>18</v>
      </c>
      <c r="D67" s="12">
        <v>170</v>
      </c>
      <c r="E67" s="13"/>
      <c r="F67" s="13"/>
      <c r="G67" s="13"/>
      <c r="H67" s="13"/>
      <c r="I67" s="13"/>
      <c r="J67" s="13"/>
      <c r="K67" s="13"/>
      <c r="L67" s="13"/>
      <c r="M67" s="14">
        <v>170</v>
      </c>
    </row>
    <row r="68" spans="1:13" x14ac:dyDescent="0.25">
      <c r="A68" s="15"/>
      <c r="B68" s="15"/>
      <c r="C68" s="16" t="s">
        <v>19</v>
      </c>
      <c r="D68" s="16">
        <v>61424.799999999937</v>
      </c>
      <c r="E68" s="17"/>
      <c r="F68" s="17"/>
      <c r="G68" s="17"/>
      <c r="H68" s="17"/>
      <c r="I68" s="17"/>
      <c r="J68" s="17"/>
      <c r="K68" s="17"/>
      <c r="L68" s="17"/>
      <c r="M68" s="18">
        <v>61424.799999999937</v>
      </c>
    </row>
    <row r="69" spans="1:13" x14ac:dyDescent="0.25">
      <c r="A69" s="19" t="s">
        <v>51</v>
      </c>
      <c r="B69" s="20"/>
      <c r="C69" s="20"/>
      <c r="D69" s="21">
        <v>170</v>
      </c>
      <c r="E69" s="22">
        <v>54</v>
      </c>
      <c r="F69" s="22">
        <v>51</v>
      </c>
      <c r="G69" s="22">
        <v>4</v>
      </c>
      <c r="H69" s="22"/>
      <c r="I69" s="22"/>
      <c r="J69" s="22">
        <v>2</v>
      </c>
      <c r="K69" s="22">
        <v>7</v>
      </c>
      <c r="L69" s="22"/>
      <c r="M69" s="23">
        <v>288</v>
      </c>
    </row>
    <row r="70" spans="1:13" x14ac:dyDescent="0.25">
      <c r="A70" s="24" t="s">
        <v>52</v>
      </c>
      <c r="B70" s="25"/>
      <c r="C70" s="25"/>
      <c r="D70" s="26">
        <v>61424.799999999937</v>
      </c>
      <c r="E70" s="27">
        <v>26967.48000000001</v>
      </c>
      <c r="F70" s="27">
        <v>22938.55</v>
      </c>
      <c r="G70" s="27">
        <v>1716.65</v>
      </c>
      <c r="H70" s="27"/>
      <c r="I70" s="27"/>
      <c r="J70" s="27">
        <v>1115.24</v>
      </c>
      <c r="K70" s="27">
        <v>3021.34</v>
      </c>
      <c r="L70" s="27"/>
      <c r="M70" s="28">
        <v>117184.05999999994</v>
      </c>
    </row>
    <row r="71" spans="1:13" x14ac:dyDescent="0.25">
      <c r="A71" s="10" t="s">
        <v>53</v>
      </c>
      <c r="B71" s="10" t="s">
        <v>17</v>
      </c>
      <c r="C71" s="11" t="s">
        <v>18</v>
      </c>
      <c r="D71" s="12">
        <v>438</v>
      </c>
      <c r="E71" s="13">
        <v>337</v>
      </c>
      <c r="F71" s="13">
        <v>819</v>
      </c>
      <c r="G71" s="13">
        <v>497</v>
      </c>
      <c r="H71" s="13">
        <v>197</v>
      </c>
      <c r="I71" s="13">
        <v>905</v>
      </c>
      <c r="J71" s="13">
        <v>567</v>
      </c>
      <c r="K71" s="13">
        <v>106</v>
      </c>
      <c r="L71" s="13">
        <v>223</v>
      </c>
      <c r="M71" s="14">
        <v>4089</v>
      </c>
    </row>
    <row r="72" spans="1:13" x14ac:dyDescent="0.25">
      <c r="A72" s="15"/>
      <c r="B72" s="15"/>
      <c r="C72" s="16" t="s">
        <v>19</v>
      </c>
      <c r="D72" s="16">
        <v>590428.4399999989</v>
      </c>
      <c r="E72" s="17">
        <v>221770.31999999989</v>
      </c>
      <c r="F72" s="17">
        <v>987126.37999999954</v>
      </c>
      <c r="G72" s="17">
        <v>695255.49999999837</v>
      </c>
      <c r="H72" s="17">
        <v>307299.30999999982</v>
      </c>
      <c r="I72" s="17">
        <v>852863.89000000025</v>
      </c>
      <c r="J72" s="17">
        <v>619708.48999999894</v>
      </c>
      <c r="K72" s="17">
        <v>64234.680000000015</v>
      </c>
      <c r="L72" s="17">
        <v>130087.3700000001</v>
      </c>
      <c r="M72" s="18">
        <v>4468774.3799999952</v>
      </c>
    </row>
    <row r="73" spans="1:13" x14ac:dyDescent="0.25">
      <c r="A73" s="15"/>
      <c r="B73" s="10" t="s">
        <v>20</v>
      </c>
      <c r="C73" s="11" t="s">
        <v>18</v>
      </c>
      <c r="D73" s="12">
        <v>3820</v>
      </c>
      <c r="E73" s="13">
        <v>328</v>
      </c>
      <c r="F73" s="13">
        <v>109</v>
      </c>
      <c r="G73" s="13">
        <v>108</v>
      </c>
      <c r="H73" s="13"/>
      <c r="I73" s="13">
        <v>146</v>
      </c>
      <c r="J73" s="13">
        <v>1382</v>
      </c>
      <c r="K73" s="13"/>
      <c r="L73" s="13">
        <v>178</v>
      </c>
      <c r="M73" s="14">
        <v>6071</v>
      </c>
    </row>
    <row r="74" spans="1:13" x14ac:dyDescent="0.25">
      <c r="A74" s="15"/>
      <c r="B74" s="15"/>
      <c r="C74" s="16" t="s">
        <v>19</v>
      </c>
      <c r="D74" s="16">
        <v>4057339.679999968</v>
      </c>
      <c r="E74" s="17">
        <v>801593.17999999656</v>
      </c>
      <c r="F74" s="17">
        <v>82802.210000000036</v>
      </c>
      <c r="G74" s="17">
        <v>87627.910000000091</v>
      </c>
      <c r="H74" s="17"/>
      <c r="I74" s="17">
        <v>113946.05000000008</v>
      </c>
      <c r="J74" s="17">
        <v>1167658.1199999878</v>
      </c>
      <c r="K74" s="17"/>
      <c r="L74" s="17">
        <v>450272.41000000079</v>
      </c>
      <c r="M74" s="18">
        <v>6761239.559999954</v>
      </c>
    </row>
    <row r="75" spans="1:13" x14ac:dyDescent="0.25">
      <c r="A75" s="19" t="s">
        <v>54</v>
      </c>
      <c r="B75" s="20"/>
      <c r="C75" s="20"/>
      <c r="D75" s="21">
        <v>4258</v>
      </c>
      <c r="E75" s="22">
        <v>665</v>
      </c>
      <c r="F75" s="22">
        <v>928</v>
      </c>
      <c r="G75" s="22">
        <v>605</v>
      </c>
      <c r="H75" s="22">
        <v>197</v>
      </c>
      <c r="I75" s="22">
        <v>1051</v>
      </c>
      <c r="J75" s="22">
        <v>1949</v>
      </c>
      <c r="K75" s="22">
        <v>106</v>
      </c>
      <c r="L75" s="22">
        <v>401</v>
      </c>
      <c r="M75" s="23">
        <v>10160</v>
      </c>
    </row>
    <row r="76" spans="1:13" x14ac:dyDescent="0.25">
      <c r="A76" s="24" t="s">
        <v>55</v>
      </c>
      <c r="B76" s="25"/>
      <c r="C76" s="25"/>
      <c r="D76" s="26">
        <v>4647768.1199999666</v>
      </c>
      <c r="E76" s="27">
        <v>1023363.4999999965</v>
      </c>
      <c r="F76" s="27">
        <v>1069928.5899999996</v>
      </c>
      <c r="G76" s="27">
        <v>782883.40999999852</v>
      </c>
      <c r="H76" s="27">
        <v>307299.30999999982</v>
      </c>
      <c r="I76" s="27">
        <v>966809.94000000029</v>
      </c>
      <c r="J76" s="27">
        <v>1787366.6099999868</v>
      </c>
      <c r="K76" s="27">
        <v>64234.680000000015</v>
      </c>
      <c r="L76" s="27">
        <v>580359.78000000084</v>
      </c>
      <c r="M76" s="28">
        <v>11230013.939999949</v>
      </c>
    </row>
    <row r="77" spans="1:13" x14ac:dyDescent="0.25">
      <c r="A77" s="10" t="s">
        <v>56</v>
      </c>
      <c r="B77" s="10" t="s">
        <v>17</v>
      </c>
      <c r="C77" s="11" t="s">
        <v>18</v>
      </c>
      <c r="D77" s="12"/>
      <c r="E77" s="13">
        <v>8</v>
      </c>
      <c r="F77" s="13">
        <v>378</v>
      </c>
      <c r="G77" s="13">
        <v>168</v>
      </c>
      <c r="H77" s="13"/>
      <c r="I77" s="13"/>
      <c r="J77" s="13">
        <v>504</v>
      </c>
      <c r="K77" s="13">
        <v>90</v>
      </c>
      <c r="L77" s="13">
        <v>21</v>
      </c>
      <c r="M77" s="14">
        <v>1169</v>
      </c>
    </row>
    <row r="78" spans="1:13" x14ac:dyDescent="0.25">
      <c r="A78" s="15"/>
      <c r="B78" s="15"/>
      <c r="C78" s="16" t="s">
        <v>19</v>
      </c>
      <c r="D78" s="16"/>
      <c r="E78" s="17">
        <v>2640.1200000000003</v>
      </c>
      <c r="F78" s="17">
        <v>121099.20999999938</v>
      </c>
      <c r="G78" s="17">
        <v>64270.350000000144</v>
      </c>
      <c r="H78" s="17"/>
      <c r="I78" s="17"/>
      <c r="J78" s="17">
        <v>153530.22999999867</v>
      </c>
      <c r="K78" s="17">
        <v>26939.220000000034</v>
      </c>
      <c r="L78" s="17">
        <v>10230.089999999995</v>
      </c>
      <c r="M78" s="18">
        <v>378709.21999999823</v>
      </c>
    </row>
    <row r="79" spans="1:13" x14ac:dyDescent="0.25">
      <c r="A79" s="15"/>
      <c r="B79" s="10" t="s">
        <v>20</v>
      </c>
      <c r="C79" s="11" t="s">
        <v>18</v>
      </c>
      <c r="D79" s="12">
        <v>1342</v>
      </c>
      <c r="E79" s="13"/>
      <c r="F79" s="13"/>
      <c r="G79" s="13"/>
      <c r="H79" s="13"/>
      <c r="I79" s="13"/>
      <c r="J79" s="13"/>
      <c r="K79" s="13"/>
      <c r="L79" s="13">
        <v>110</v>
      </c>
      <c r="M79" s="14">
        <v>1452</v>
      </c>
    </row>
    <row r="80" spans="1:13" x14ac:dyDescent="0.25">
      <c r="A80" s="15"/>
      <c r="B80" s="15"/>
      <c r="C80" s="16" t="s">
        <v>19</v>
      </c>
      <c r="D80" s="16">
        <v>710564.20000000019</v>
      </c>
      <c r="E80" s="17"/>
      <c r="F80" s="17"/>
      <c r="G80" s="17"/>
      <c r="H80" s="17"/>
      <c r="I80" s="17"/>
      <c r="J80" s="17"/>
      <c r="K80" s="17"/>
      <c r="L80" s="17">
        <v>27015.370000000014</v>
      </c>
      <c r="M80" s="18">
        <v>737579.57000000018</v>
      </c>
    </row>
    <row r="81" spans="1:222" x14ac:dyDescent="0.25">
      <c r="A81" s="19" t="s">
        <v>57</v>
      </c>
      <c r="B81" s="20"/>
      <c r="C81" s="20"/>
      <c r="D81" s="21">
        <v>1342</v>
      </c>
      <c r="E81" s="22">
        <v>8</v>
      </c>
      <c r="F81" s="22">
        <v>378</v>
      </c>
      <c r="G81" s="22">
        <v>168</v>
      </c>
      <c r="H81" s="22"/>
      <c r="I81" s="22"/>
      <c r="J81" s="22">
        <v>504</v>
      </c>
      <c r="K81" s="22">
        <v>90</v>
      </c>
      <c r="L81" s="22">
        <v>131</v>
      </c>
      <c r="M81" s="23">
        <v>2621</v>
      </c>
    </row>
    <row r="82" spans="1:222" ht="15.75" thickBot="1" x14ac:dyDescent="0.3">
      <c r="A82" s="24" t="s">
        <v>58</v>
      </c>
      <c r="B82" s="25"/>
      <c r="C82" s="25"/>
      <c r="D82" s="26">
        <v>710564.20000000019</v>
      </c>
      <c r="E82" s="27">
        <v>2640.1200000000003</v>
      </c>
      <c r="F82" s="27">
        <v>121099.20999999938</v>
      </c>
      <c r="G82" s="27">
        <v>64270.350000000144</v>
      </c>
      <c r="H82" s="27"/>
      <c r="I82" s="27"/>
      <c r="J82" s="27">
        <v>153530.22999999867</v>
      </c>
      <c r="K82" s="27">
        <v>26939.220000000034</v>
      </c>
      <c r="L82" s="27">
        <v>37245.460000000006</v>
      </c>
      <c r="M82" s="28">
        <v>1116288.7899999984</v>
      </c>
    </row>
    <row r="83" spans="1:222" x14ac:dyDescent="0.25">
      <c r="A83" s="29"/>
      <c r="B83" s="30"/>
      <c r="C83" s="30"/>
      <c r="D83" s="31"/>
      <c r="E83" s="32"/>
      <c r="F83" s="32"/>
      <c r="G83" s="32"/>
      <c r="H83" s="32"/>
      <c r="I83" s="32"/>
      <c r="J83" s="32"/>
      <c r="K83" s="32"/>
      <c r="L83" s="32"/>
      <c r="M83" s="33"/>
    </row>
    <row r="84" spans="1:222" s="39" customFormat="1" x14ac:dyDescent="0.25">
      <c r="A84" s="34" t="s">
        <v>59</v>
      </c>
      <c r="B84" s="35"/>
      <c r="C84" s="36"/>
      <c r="D84" s="37">
        <f t="shared" ref="D84:L85" si="0">D11+D17+D23+D27+D33+D39+D45+D51+D57+D63+D69+D75+D81</f>
        <v>16246</v>
      </c>
      <c r="E84" s="37">
        <f t="shared" si="0"/>
        <v>1727</v>
      </c>
      <c r="F84" s="37">
        <f t="shared" si="0"/>
        <v>7491</v>
      </c>
      <c r="G84" s="37">
        <f t="shared" si="0"/>
        <v>1519</v>
      </c>
      <c r="H84" s="37">
        <f t="shared" si="0"/>
        <v>201</v>
      </c>
      <c r="I84" s="37">
        <f t="shared" si="0"/>
        <v>2829</v>
      </c>
      <c r="J84" s="37">
        <f t="shared" si="0"/>
        <v>5224</v>
      </c>
      <c r="K84" s="37">
        <f t="shared" si="0"/>
        <v>626</v>
      </c>
      <c r="L84" s="37">
        <f t="shared" si="0"/>
        <v>598</v>
      </c>
      <c r="M84" s="38">
        <f>D84+E84+F84+G84+H84+I84+J84+K84+L84</f>
        <v>36461</v>
      </c>
    </row>
    <row r="85" spans="1:222" s="46" customFormat="1" ht="15.75" thickBot="1" x14ac:dyDescent="0.3">
      <c r="A85" s="40" t="s">
        <v>60</v>
      </c>
      <c r="B85" s="41"/>
      <c r="C85" s="42"/>
      <c r="D85" s="43">
        <f t="shared" si="0"/>
        <v>11133131.750000045</v>
      </c>
      <c r="E85" s="43">
        <f t="shared" si="0"/>
        <v>1587062.4499999993</v>
      </c>
      <c r="F85" s="43">
        <f t="shared" si="0"/>
        <v>3656894.4100000025</v>
      </c>
      <c r="G85" s="43">
        <f t="shared" si="0"/>
        <v>1093809.9499999983</v>
      </c>
      <c r="H85" s="43">
        <f t="shared" si="0"/>
        <v>310125.62999999983</v>
      </c>
      <c r="I85" s="43">
        <f t="shared" si="0"/>
        <v>1922945.4300000169</v>
      </c>
      <c r="J85" s="43">
        <f t="shared" si="0"/>
        <v>2698118.6299999878</v>
      </c>
      <c r="K85" s="43">
        <f t="shared" si="0"/>
        <v>264206.88000000024</v>
      </c>
      <c r="L85" s="44">
        <f t="shared" si="0"/>
        <v>662405.72000000079</v>
      </c>
      <c r="M85" s="45">
        <f>D85+E85+F85+G85+H85+I85+J85+K85+L85</f>
        <v>23328700.85000005</v>
      </c>
    </row>
    <row r="87" spans="1:222" ht="18" x14ac:dyDescent="0.25">
      <c r="A87" s="3" t="s">
        <v>61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222" x14ac:dyDescent="0.25">
      <c r="A88" s="5" t="s">
        <v>3</v>
      </c>
      <c r="B88" s="6" t="s">
        <v>4</v>
      </c>
      <c r="C88" s="7" t="s">
        <v>5</v>
      </c>
      <c r="D88" s="8" t="s">
        <v>6</v>
      </c>
      <c r="E88" s="8" t="s">
        <v>7</v>
      </c>
      <c r="F88" s="8" t="s">
        <v>8</v>
      </c>
      <c r="G88" s="8" t="s">
        <v>9</v>
      </c>
      <c r="H88" s="8" t="s">
        <v>10</v>
      </c>
      <c r="I88" s="8" t="s">
        <v>11</v>
      </c>
      <c r="J88" s="8" t="s">
        <v>12</v>
      </c>
      <c r="K88" s="8" t="s">
        <v>13</v>
      </c>
      <c r="L88" s="8" t="s">
        <v>14</v>
      </c>
      <c r="M88" s="9" t="s">
        <v>15</v>
      </c>
    </row>
    <row r="89" spans="1:222" s="48" customFormat="1" x14ac:dyDescent="0.25">
      <c r="A89" s="47" t="s">
        <v>62</v>
      </c>
      <c r="B89" s="19" t="s">
        <v>17</v>
      </c>
      <c r="C89" s="11" t="s">
        <v>18</v>
      </c>
      <c r="D89" s="12"/>
      <c r="E89" s="13">
        <v>1</v>
      </c>
      <c r="F89" s="13">
        <v>97</v>
      </c>
      <c r="G89" s="13"/>
      <c r="H89" s="13">
        <v>4</v>
      </c>
      <c r="I89" s="13">
        <v>153</v>
      </c>
      <c r="J89" s="13">
        <v>30</v>
      </c>
      <c r="K89" s="13">
        <v>1</v>
      </c>
      <c r="L89" s="13"/>
      <c r="M89" s="14">
        <v>286</v>
      </c>
    </row>
    <row r="90" spans="1:222" ht="15.75" thickBot="1" x14ac:dyDescent="0.3">
      <c r="A90" s="15"/>
      <c r="B90" s="15"/>
      <c r="C90" s="16" t="s">
        <v>19</v>
      </c>
      <c r="D90" s="16"/>
      <c r="E90" s="17">
        <v>1583.27</v>
      </c>
      <c r="F90" s="17">
        <v>135467.86000000002</v>
      </c>
      <c r="G90" s="17"/>
      <c r="H90" s="17">
        <v>6582.66</v>
      </c>
      <c r="I90" s="17">
        <v>314804.93000000011</v>
      </c>
      <c r="J90" s="17">
        <v>55367.880000000005</v>
      </c>
      <c r="K90" s="17">
        <v>1898.26</v>
      </c>
      <c r="L90" s="17"/>
      <c r="M90" s="18">
        <v>515704.8600000001</v>
      </c>
    </row>
    <row r="91" spans="1:222" s="52" customFormat="1" x14ac:dyDescent="0.25">
      <c r="A91" s="49"/>
      <c r="B91" s="19" t="s">
        <v>20</v>
      </c>
      <c r="C91" s="11" t="s">
        <v>18</v>
      </c>
      <c r="D91" s="12">
        <v>183</v>
      </c>
      <c r="E91" s="13"/>
      <c r="F91" s="13"/>
      <c r="G91" s="13"/>
      <c r="H91" s="13"/>
      <c r="I91" s="13">
        <v>1</v>
      </c>
      <c r="J91" s="13">
        <v>12</v>
      </c>
      <c r="K91" s="13"/>
      <c r="L91" s="13"/>
      <c r="M91" s="50">
        <v>196</v>
      </c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</row>
    <row r="92" spans="1:222" s="54" customFormat="1" x14ac:dyDescent="0.25">
      <c r="A92" s="15"/>
      <c r="B92" s="15"/>
      <c r="C92" s="16" t="s">
        <v>19</v>
      </c>
      <c r="D92" s="16">
        <v>322359.95999999979</v>
      </c>
      <c r="E92" s="17"/>
      <c r="F92" s="17"/>
      <c r="G92" s="17"/>
      <c r="H92" s="17"/>
      <c r="I92" s="17">
        <v>1575.56</v>
      </c>
      <c r="J92" s="17">
        <v>21064.01</v>
      </c>
      <c r="K92" s="17"/>
      <c r="L92" s="17"/>
      <c r="M92" s="53">
        <v>344999.5299999998</v>
      </c>
    </row>
    <row r="93" spans="1:222" s="48" customFormat="1" x14ac:dyDescent="0.25">
      <c r="A93" s="55" t="s">
        <v>63</v>
      </c>
      <c r="B93" s="56"/>
      <c r="C93" s="56"/>
      <c r="D93" s="57">
        <f t="shared" ref="D93:L94" si="1">D89+D91</f>
        <v>183</v>
      </c>
      <c r="E93" s="57">
        <f t="shared" si="1"/>
        <v>1</v>
      </c>
      <c r="F93" s="57">
        <f t="shared" si="1"/>
        <v>97</v>
      </c>
      <c r="G93" s="57">
        <f t="shared" si="1"/>
        <v>0</v>
      </c>
      <c r="H93" s="57">
        <f t="shared" si="1"/>
        <v>4</v>
      </c>
      <c r="I93" s="57">
        <f t="shared" si="1"/>
        <v>154</v>
      </c>
      <c r="J93" s="57">
        <f t="shared" si="1"/>
        <v>42</v>
      </c>
      <c r="K93" s="57">
        <f t="shared" si="1"/>
        <v>1</v>
      </c>
      <c r="L93" s="57">
        <f t="shared" si="1"/>
        <v>0</v>
      </c>
      <c r="M93" s="58">
        <f>D93+E93+F93+G93+H93+I93+J93+K93+L93</f>
        <v>482</v>
      </c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</row>
    <row r="94" spans="1:222" ht="15.75" thickBot="1" x14ac:dyDescent="0.3">
      <c r="A94" s="60" t="s">
        <v>64</v>
      </c>
      <c r="B94" s="61"/>
      <c r="C94" s="61"/>
      <c r="D94" s="43">
        <f t="shared" si="1"/>
        <v>322359.95999999979</v>
      </c>
      <c r="E94" s="43">
        <f t="shared" si="1"/>
        <v>1583.27</v>
      </c>
      <c r="F94" s="43">
        <f t="shared" si="1"/>
        <v>135467.86000000002</v>
      </c>
      <c r="G94" s="43">
        <f t="shared" si="1"/>
        <v>0</v>
      </c>
      <c r="H94" s="43">
        <f t="shared" si="1"/>
        <v>6582.66</v>
      </c>
      <c r="I94" s="43">
        <f t="shared" si="1"/>
        <v>316380.49000000011</v>
      </c>
      <c r="J94" s="43">
        <f t="shared" si="1"/>
        <v>76431.89</v>
      </c>
      <c r="K94" s="43">
        <f t="shared" si="1"/>
        <v>1898.26</v>
      </c>
      <c r="L94" s="43">
        <f t="shared" si="1"/>
        <v>0</v>
      </c>
      <c r="M94" s="53">
        <f>D94+E94+F94+G94+H94+I94+J94+K94+L94</f>
        <v>860704.39</v>
      </c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</row>
    <row r="95" spans="1:222" s="48" customFormat="1" x14ac:dyDescent="0.25">
      <c r="A95" s="55" t="s">
        <v>65</v>
      </c>
      <c r="B95" s="56"/>
      <c r="C95" s="56"/>
      <c r="D95" s="57">
        <v>183</v>
      </c>
      <c r="E95" s="63">
        <v>1</v>
      </c>
      <c r="F95" s="63">
        <v>97</v>
      </c>
      <c r="G95" s="63">
        <v>0</v>
      </c>
      <c r="H95" s="63">
        <v>4</v>
      </c>
      <c r="I95" s="63">
        <v>154</v>
      </c>
      <c r="J95" s="63">
        <v>42</v>
      </c>
      <c r="K95" s="63">
        <v>1</v>
      </c>
      <c r="L95" s="63">
        <v>0</v>
      </c>
      <c r="M95" s="58">
        <v>482</v>
      </c>
    </row>
    <row r="96" spans="1:222" ht="15.75" thickBot="1" x14ac:dyDescent="0.3">
      <c r="A96" s="60" t="s">
        <v>66</v>
      </c>
      <c r="B96" s="61"/>
      <c r="C96" s="61"/>
      <c r="D96" s="43">
        <v>322359.95999999979</v>
      </c>
      <c r="E96" s="64">
        <v>1583.27</v>
      </c>
      <c r="F96" s="64">
        <v>135467.86000000002</v>
      </c>
      <c r="G96" s="64">
        <v>0</v>
      </c>
      <c r="H96" s="64">
        <v>6582.66</v>
      </c>
      <c r="I96" s="64">
        <v>316380.49000000011</v>
      </c>
      <c r="J96" s="64">
        <v>76431.89</v>
      </c>
      <c r="K96" s="64">
        <v>1898.26</v>
      </c>
      <c r="L96" s="64">
        <v>0</v>
      </c>
      <c r="M96" s="65">
        <v>860704.39</v>
      </c>
    </row>
    <row r="97" spans="1:13" x14ac:dyDescent="0.25">
      <c r="A97" s="29"/>
      <c r="B97" s="66"/>
      <c r="C97" s="66"/>
      <c r="D97" s="31"/>
      <c r="E97" s="32"/>
      <c r="F97" s="32"/>
      <c r="G97" s="32"/>
      <c r="H97" s="32"/>
      <c r="I97" s="32"/>
      <c r="J97" s="32"/>
      <c r="K97" s="32"/>
      <c r="L97" s="32"/>
      <c r="M97" s="33"/>
    </row>
    <row r="98" spans="1:13" s="39" customFormat="1" x14ac:dyDescent="0.25">
      <c r="A98" s="67" t="s">
        <v>67</v>
      </c>
      <c r="B98" s="68"/>
      <c r="C98" s="68"/>
      <c r="D98" s="69">
        <f t="shared" ref="D98:L99" si="2">D84+D95</f>
        <v>16429</v>
      </c>
      <c r="E98" s="69">
        <f t="shared" si="2"/>
        <v>1728</v>
      </c>
      <c r="F98" s="69">
        <f t="shared" si="2"/>
        <v>7588</v>
      </c>
      <c r="G98" s="69">
        <f t="shared" si="2"/>
        <v>1519</v>
      </c>
      <c r="H98" s="69">
        <f t="shared" si="2"/>
        <v>205</v>
      </c>
      <c r="I98" s="69">
        <f t="shared" si="2"/>
        <v>2983</v>
      </c>
      <c r="J98" s="69">
        <f t="shared" si="2"/>
        <v>5266</v>
      </c>
      <c r="K98" s="69">
        <f t="shared" si="2"/>
        <v>627</v>
      </c>
      <c r="L98" s="69">
        <f t="shared" si="2"/>
        <v>598</v>
      </c>
      <c r="M98" s="70">
        <f>D98+E98+F98+G98+H98+I98+J98+K98+L98</f>
        <v>36943</v>
      </c>
    </row>
    <row r="99" spans="1:13" ht="15.75" thickBot="1" x14ac:dyDescent="0.3">
      <c r="A99" s="60" t="s">
        <v>68</v>
      </c>
      <c r="B99" s="61"/>
      <c r="C99" s="61"/>
      <c r="D99" s="43">
        <f t="shared" si="2"/>
        <v>11455491.710000044</v>
      </c>
      <c r="E99" s="43">
        <f t="shared" si="2"/>
        <v>1588645.7199999993</v>
      </c>
      <c r="F99" s="43">
        <f t="shared" si="2"/>
        <v>3792362.2700000023</v>
      </c>
      <c r="G99" s="43">
        <f t="shared" si="2"/>
        <v>1093809.9499999983</v>
      </c>
      <c r="H99" s="43">
        <f t="shared" si="2"/>
        <v>316708.2899999998</v>
      </c>
      <c r="I99" s="43">
        <f t="shared" si="2"/>
        <v>2239325.9200000172</v>
      </c>
      <c r="J99" s="43">
        <f t="shared" si="2"/>
        <v>2774550.5199999879</v>
      </c>
      <c r="K99" s="43">
        <f t="shared" si="2"/>
        <v>266105.14000000025</v>
      </c>
      <c r="L99" s="43">
        <f t="shared" si="2"/>
        <v>662405.72000000079</v>
      </c>
      <c r="M99" s="65">
        <f>D99+E99+F99+G99+H99+I99+J99+K99+L99</f>
        <v>24189405.240000051</v>
      </c>
    </row>
    <row r="101" spans="1:13" x14ac:dyDescent="0.25">
      <c r="A101" s="71"/>
    </row>
    <row r="104" spans="1:13" x14ac:dyDescent="0.25">
      <c r="F104" s="72"/>
    </row>
  </sheetData>
  <mergeCells count="4">
    <mergeCell ref="A2:L2"/>
    <mergeCell ref="A3:L3"/>
    <mergeCell ref="A5:M5"/>
    <mergeCell ref="A87:M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 x SERV y Area 2018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2019-03-15T09:04:30Z</dcterms:created>
  <dcterms:modified xsi:type="dcterms:W3CDTF">2019-03-15T09:05:04Z</dcterms:modified>
</cp:coreProperties>
</file>