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TABLA V VINCULADOS" sheetId="1" r:id="rId1"/>
    <sheet name="Hoja2" sheetId="2" r:id="rId2"/>
    <sheet name="Hoja3" sheetId="3" r:id="rId3"/>
  </sheets>
  <calcPr calcId="162913"/>
</workbook>
</file>

<file path=xl/calcChain.xml><?xml version="1.0" encoding="utf-8"?>
<calcChain xmlns="http://schemas.openxmlformats.org/spreadsheetml/2006/main">
  <c r="M39" i="1" l="1"/>
  <c r="L39" i="1"/>
  <c r="I39" i="1"/>
  <c r="J39" i="1" s="1"/>
  <c r="M38" i="1"/>
  <c r="L38" i="1"/>
  <c r="K38" i="1"/>
  <c r="I38" i="1"/>
  <c r="J38" i="1" s="1"/>
  <c r="N38" i="1" s="1"/>
  <c r="M36" i="1"/>
  <c r="L36" i="1"/>
  <c r="K36" i="1"/>
  <c r="I36" i="1"/>
  <c r="J36" i="1" s="1"/>
  <c r="M35" i="1"/>
  <c r="L35" i="1"/>
  <c r="K35" i="1"/>
  <c r="I35" i="1"/>
  <c r="J35" i="1" s="1"/>
  <c r="N35" i="1" s="1"/>
  <c r="M34" i="1"/>
  <c r="L34" i="1"/>
  <c r="K34" i="1"/>
  <c r="I34" i="1"/>
  <c r="J34" i="1" s="1"/>
  <c r="M33" i="1"/>
  <c r="L33" i="1"/>
  <c r="K33" i="1"/>
  <c r="I33" i="1"/>
  <c r="J33" i="1" s="1"/>
  <c r="N33" i="1" s="1"/>
  <c r="M29" i="1"/>
  <c r="L29" i="1"/>
  <c r="K29" i="1"/>
  <c r="I29" i="1"/>
  <c r="J29" i="1" s="1"/>
  <c r="N29" i="1" s="1"/>
  <c r="M24" i="1"/>
  <c r="L24" i="1"/>
  <c r="K24" i="1"/>
  <c r="J24" i="1"/>
  <c r="N24" i="1" s="1"/>
  <c r="I24" i="1"/>
  <c r="M23" i="1"/>
  <c r="L23" i="1"/>
  <c r="K23" i="1"/>
  <c r="I23" i="1"/>
  <c r="J23" i="1" s="1"/>
  <c r="M22" i="1"/>
  <c r="L22" i="1"/>
  <c r="K22" i="1"/>
  <c r="I22" i="1"/>
  <c r="J22" i="1" s="1"/>
  <c r="N22" i="1" s="1"/>
  <c r="M21" i="1"/>
  <c r="L21" i="1"/>
  <c r="K21" i="1"/>
  <c r="I21" i="1"/>
  <c r="J21" i="1" s="1"/>
  <c r="K17" i="1"/>
  <c r="I17" i="1"/>
  <c r="J17" i="1" s="1"/>
  <c r="N17" i="1" s="1"/>
  <c r="K16" i="1"/>
  <c r="I16" i="1"/>
  <c r="J16" i="1" s="1"/>
  <c r="N16" i="1" s="1"/>
  <c r="K15" i="1"/>
  <c r="I15" i="1"/>
  <c r="J15" i="1" s="1"/>
  <c r="N15" i="1" s="1"/>
  <c r="K14" i="1"/>
  <c r="I14" i="1"/>
  <c r="J14" i="1" s="1"/>
  <c r="N14" i="1" s="1"/>
  <c r="N34" i="1" l="1"/>
  <c r="N21" i="1"/>
  <c r="N36" i="1"/>
  <c r="N23" i="1"/>
  <c r="N39" i="1"/>
</calcChain>
</file>

<file path=xl/sharedStrings.xml><?xml version="1.0" encoding="utf-8"?>
<sst xmlns="http://schemas.openxmlformats.org/spreadsheetml/2006/main" count="72" uniqueCount="58">
  <si>
    <t>Exponemos en esta tabla la parte de retribuciones que corresponde aportar al SMS en el caso de profesores vinculados que a la vez prestan servicios en este organismo. Se transfiere a la Universidad y ésta abona la nómina completa que corresponda.</t>
  </si>
  <si>
    <t>PERSONAL  CON  PLAZA  VINCULADA  A  TIEMPO  COMPLETO</t>
  </si>
  <si>
    <t xml:space="preserve">(Recogido en la Tabla V del Acuerdo del Consejo de Gobierno de fecha 28 de diciembre de 2017, por  el que se aprueban las retribuciones del personal estatutario para 2017) </t>
  </si>
  <si>
    <t>CATEGORIA / PUESTO TRABAJO</t>
  </si>
  <si>
    <t>RETRIBUCIONES TOTALES</t>
  </si>
  <si>
    <t>RETRIBUCIONES</t>
  </si>
  <si>
    <t>DIFERENCIA ENTRE AMBAS NORMAS A ABONAR POR EL SMS</t>
  </si>
  <si>
    <t xml:space="preserve">Resolución 7-3-1988 Secretaría </t>
  </si>
  <si>
    <t>R. DECRETO 1086 / 1989</t>
  </si>
  <si>
    <t xml:space="preserve">(IMPORTE AJUSTADO TRAS APLICACIÓN DE LA LEY 1/2010, DE 28 DE JUNIO, POR LA QUE SE MODIFICA LA LEY 14/2009, DE 23 DE DICIEMBRE, </t>
  </si>
  <si>
    <t>de Estado de Hacienda</t>
  </si>
  <si>
    <t>Modificado por R.D. 74/2000</t>
  </si>
  <si>
    <t>DE PRESUPUESTOS GENERALES DE LA COMUNIDAD AUTÓNOMA DE LA REGIÓN DE MURCIA Y LA VARIACIÓN INTERANUAL DE RETRIBUCIONES)</t>
  </si>
  <si>
    <t>JUNIO</t>
  </si>
  <si>
    <t>DICIEMBRE</t>
  </si>
  <si>
    <t xml:space="preserve">CTO.    </t>
  </si>
  <si>
    <t xml:space="preserve">CTO.       </t>
  </si>
  <si>
    <t>DIFERENCIA</t>
  </si>
  <si>
    <t>PROD. FIJA POR</t>
  </si>
  <si>
    <t xml:space="preserve">CTO.      </t>
  </si>
  <si>
    <t xml:space="preserve">EUROS   </t>
  </si>
  <si>
    <t>P.EX. FACTOR</t>
  </si>
  <si>
    <t>P. ADICIONAL</t>
  </si>
  <si>
    <t xml:space="preserve">TOTAL </t>
  </si>
  <si>
    <t>DESTINO</t>
  </si>
  <si>
    <t>ESPECIFICO</t>
  </si>
  <si>
    <t>C. DESTINO</t>
  </si>
  <si>
    <t>C. ESPECIF.</t>
  </si>
  <si>
    <t>HOMOLOGACIÓN</t>
  </si>
  <si>
    <t>PROD. FIJA(1)</t>
  </si>
  <si>
    <t xml:space="preserve">MES      </t>
  </si>
  <si>
    <t>ANUAL</t>
  </si>
  <si>
    <t>CATEDRATICO DE UNIVERSIDAD:</t>
  </si>
  <si>
    <t xml:space="preserve">  - Jefe de Departamento Sanitario. </t>
  </si>
  <si>
    <t xml:space="preserve">  - Jefe de Servicio Sanitario. </t>
  </si>
  <si>
    <t xml:space="preserve">  - Jefe de Sección Sanitario. </t>
  </si>
  <si>
    <t xml:space="preserve">  - Facultativo Especialista de Area. </t>
  </si>
  <si>
    <t>PROFESOR TITULAR DE UNIVERSIDAD Y CATEDRATICO DE ESCUELA UNIVERSITARIA:</t>
  </si>
  <si>
    <t xml:space="preserve">  - Jefe de Departamento Sanitario.</t>
  </si>
  <si>
    <t xml:space="preserve">  - Jefe de Servicio Sanitario.</t>
  </si>
  <si>
    <t xml:space="preserve">  - Jefe de Sección Sanitario.</t>
  </si>
  <si>
    <t xml:space="preserve">  - Facultativo Especialista de Area.</t>
  </si>
  <si>
    <t>PROFESOR CONTRATADO DOCTOR (*)</t>
  </si>
  <si>
    <t>Funciones docentes y prioritariamente</t>
  </si>
  <si>
    <t xml:space="preserve">investigadoras </t>
  </si>
  <si>
    <t>PROFESOR TITULAR DE ESCUELA UNIVERSITARIA:</t>
  </si>
  <si>
    <t>ENFERMERO SUPERVISOR</t>
  </si>
  <si>
    <t>ENFERMERO</t>
  </si>
  <si>
    <t>En tanto no se dicte otra norma que regule las retribuciones del personal con plaza vinculada a tiempo completo, se atenderá a las siguientes Instrucciones:</t>
  </si>
  <si>
    <t xml:space="preserve">1.- Además de las cantidades correspondientes al incremento adicional en los Complementos de Destino y Específico,paga extra Factor C. Destino, paga adicional del C. Específico, así como del Complemento de Productividad (factor fijo), se transferirán a las Universidades, </t>
  </si>
  <si>
    <t>las cantidades que correspondan en concepto de Complemento de Productividad (factor variable) y Complemento de Atención Continuada (guardias) en las mismas condiciones que al Personal Estatutario.</t>
  </si>
  <si>
    <t xml:space="preserve">2.- En concepto de Trienios se transferirá a las Universidades la cantidad correspondiente siempre que el titular haya optado por percibir la antigüedad que se le venía abonando como Personal Estatutario. No obstante, en todo caso, el devengo de nuevos Trienios será abonado </t>
  </si>
  <si>
    <t>por la Universidad.</t>
  </si>
  <si>
    <t>3.- La cotización a la Seguridad Social será financiada por el Servicio Murciano de Salud en el supuesto de que se opte por el Régimen General de la Seguridad Social. En este caso, la cotización se realizará por el total de las retribuciones percibidas.</t>
  </si>
  <si>
    <t xml:space="preserve">(*) Profesor contratado doctor: retribuciones aplicables en función de lo dispuesto en el apartado séptimo, punto 3 de la Orden ECI/1520/2005, por la que se establece el Programa de Incentivación de la Incorporación  e intensificación de la Actividad Investigadora. Vinculación </t>
  </si>
  <si>
    <t xml:space="preserve">habilitada por la disposición adicional primera de la L.O. 4/2007, de 12 de abril (B.O.E. 13/04/2007), que modifica la Ley 6/2001, de 21 de diciembre, de Universidades en relación con el artículo 17 del Decreto 150/2003, de 25 de julio y la cláusula primera.3 del Convenio de </t>
  </si>
  <si>
    <t>Colaboración entre el Servicio Murciano de Salud y la Universidad de Murcia,  para la utilización de las Instituciones y Establecimientos Sanitarios dependientes del S.M.S. en la docencia e investigación clínica (B.O.R.M. de 02/08/2003).</t>
  </si>
  <si>
    <t xml:space="preserve">(B.O.R.M. de 02/08/2003).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</si>
</sst>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0\)"/>
    <numFmt numFmtId="165" formatCode="#,##0.00_);\(#,##0.00\)"/>
  </numFmts>
  <fonts count="17" x14ac:knownFonts="1">
    <font>
      <sz val="11"/>
      <color theme="1"/>
      <name val="Calibri"/>
      <family val="2"/>
      <scheme val="minor"/>
    </font>
    <font>
      <sz val="14"/>
      <name val="Arial Black"/>
      <family val="2"/>
    </font>
    <font>
      <sz val="10"/>
      <name val="Arial"/>
      <family val="2"/>
    </font>
    <font>
      <b/>
      <sz val="16"/>
      <name val="Arial Narrow"/>
      <family val="2"/>
    </font>
    <font>
      <b/>
      <sz val="10"/>
      <name val="Arial Narrow"/>
      <family val="2"/>
    </font>
    <font>
      <sz val="12"/>
      <name val="Arial"/>
      <family val="2"/>
    </font>
    <font>
      <b/>
      <sz val="14"/>
      <name val="Arial Narrow"/>
      <family val="2"/>
    </font>
    <font>
      <b/>
      <u/>
      <sz val="14"/>
      <name val="Arial Narrow"/>
      <family val="2"/>
    </font>
    <font>
      <b/>
      <sz val="12"/>
      <name val="Arial Narrow"/>
      <family val="2"/>
    </font>
    <font>
      <u/>
      <sz val="12"/>
      <name val="Arial Narrow"/>
      <family val="2"/>
    </font>
    <font>
      <b/>
      <sz val="10"/>
      <name val="Arial"/>
      <family val="2"/>
    </font>
    <font>
      <b/>
      <u/>
      <sz val="10"/>
      <name val="Arial"/>
      <family val="2"/>
    </font>
    <font>
      <sz val="14"/>
      <name val="Arial"/>
      <family val="2"/>
    </font>
    <font>
      <b/>
      <sz val="14"/>
      <name val="Arial"/>
      <family val="2"/>
    </font>
    <font>
      <sz val="12"/>
      <name val="Helv"/>
    </font>
    <font>
      <b/>
      <sz val="9"/>
      <name val="Arial Narrow"/>
      <family val="2"/>
    </font>
    <font>
      <b/>
      <sz val="11"/>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164" fontId="14" fillId="0" borderId="0"/>
  </cellStyleXfs>
  <cellXfs count="78">
    <xf numFmtId="0" fontId="0" fillId="0" borderId="0" xfId="0"/>
    <xf numFmtId="0" fontId="0" fillId="2" borderId="0" xfId="0" applyFill="1" applyAlignment="1">
      <alignment vertical="center"/>
    </xf>
    <xf numFmtId="0" fontId="0" fillId="0" borderId="0" xfId="0" applyAlignment="1">
      <alignment vertical="center"/>
    </xf>
    <xf numFmtId="4" fontId="0" fillId="0" borderId="0" xfId="0" applyNumberFormat="1" applyAlignment="1">
      <alignment vertical="center"/>
    </xf>
    <xf numFmtId="0" fontId="0" fillId="0" borderId="0" xfId="0" applyFill="1" applyBorder="1" applyAlignment="1">
      <alignment vertical="center"/>
    </xf>
    <xf numFmtId="4" fontId="0" fillId="0" borderId="0" xfId="0" applyNumberFormat="1" applyFill="1" applyAlignment="1">
      <alignment vertical="center"/>
    </xf>
    <xf numFmtId="0" fontId="0" fillId="0" borderId="0" xfId="0" applyFill="1" applyAlignment="1">
      <alignment vertical="center"/>
    </xf>
    <xf numFmtId="0" fontId="2" fillId="0" borderId="0" xfId="0" applyFont="1" applyAlignment="1">
      <alignment vertical="center"/>
    </xf>
    <xf numFmtId="0" fontId="4"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0" fillId="2" borderId="4" xfId="0" applyFill="1" applyBorder="1" applyAlignment="1">
      <alignment vertical="center"/>
    </xf>
    <xf numFmtId="0" fontId="0" fillId="2" borderId="2" xfId="0" applyFill="1" applyBorder="1" applyAlignment="1">
      <alignment vertical="center"/>
    </xf>
    <xf numFmtId="0" fontId="0" fillId="2" borderId="5" xfId="0" applyFill="1" applyBorder="1" applyAlignment="1">
      <alignment vertical="center"/>
    </xf>
    <xf numFmtId="0" fontId="5" fillId="0" borderId="0" xfId="0" applyFont="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10" fillId="2" borderId="7" xfId="0" applyFont="1" applyFill="1" applyBorder="1" applyAlignment="1">
      <alignment vertical="center"/>
    </xf>
    <xf numFmtId="4" fontId="0" fillId="2" borderId="0" xfId="0" applyNumberFormat="1" applyFill="1" applyBorder="1" applyAlignment="1">
      <alignment vertical="center"/>
    </xf>
    <xf numFmtId="0" fontId="0" fillId="2" borderId="0" xfId="0" applyFill="1" applyBorder="1" applyAlignment="1">
      <alignment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right"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0" fillId="2" borderId="3" xfId="0" applyFill="1" applyBorder="1" applyAlignment="1">
      <alignment vertical="center"/>
    </xf>
    <xf numFmtId="0" fontId="0" fillId="0" borderId="3" xfId="0" applyBorder="1" applyAlignment="1">
      <alignment vertical="center"/>
    </xf>
    <xf numFmtId="0" fontId="11" fillId="2" borderId="5" xfId="0" applyFont="1" applyFill="1" applyBorder="1" applyAlignment="1">
      <alignment vertical="center"/>
    </xf>
    <xf numFmtId="4" fontId="5" fillId="0" borderId="0" xfId="0" applyNumberFormat="1" applyFont="1" applyAlignment="1">
      <alignment vertical="center"/>
    </xf>
    <xf numFmtId="0" fontId="6" fillId="2" borderId="6" xfId="0" applyFont="1" applyFill="1" applyBorder="1" applyAlignment="1">
      <alignment vertical="center"/>
    </xf>
    <xf numFmtId="0" fontId="12" fillId="2" borderId="6" xfId="0" applyFont="1" applyFill="1" applyBorder="1" applyAlignment="1">
      <alignment vertical="center"/>
    </xf>
    <xf numFmtId="4" fontId="12" fillId="2" borderId="7" xfId="0" applyNumberFormat="1" applyFont="1" applyFill="1" applyBorder="1" applyAlignment="1">
      <alignment vertical="center"/>
    </xf>
    <xf numFmtId="0" fontId="12" fillId="2" borderId="7" xfId="0" applyFont="1" applyFill="1" applyBorder="1" applyAlignment="1">
      <alignment vertical="center"/>
    </xf>
    <xf numFmtId="0" fontId="12" fillId="0" borderId="6" xfId="0" applyFont="1" applyBorder="1" applyAlignment="1">
      <alignment vertical="center"/>
    </xf>
    <xf numFmtId="0" fontId="12" fillId="2" borderId="8" xfId="0" applyFont="1" applyFill="1" applyBorder="1" applyAlignment="1">
      <alignment vertical="center"/>
    </xf>
    <xf numFmtId="0" fontId="6" fillId="2" borderId="6" xfId="0" quotePrefix="1" applyFont="1" applyFill="1" applyBorder="1" applyAlignment="1">
      <alignment vertical="center"/>
    </xf>
    <xf numFmtId="4" fontId="13" fillId="2" borderId="6" xfId="0" applyNumberFormat="1" applyFont="1" applyFill="1" applyBorder="1" applyAlignment="1">
      <alignment vertical="center"/>
    </xf>
    <xf numFmtId="4" fontId="13" fillId="2" borderId="7" xfId="0" applyNumberFormat="1" applyFont="1" applyFill="1" applyBorder="1" applyAlignment="1">
      <alignment vertical="center"/>
    </xf>
    <xf numFmtId="165" fontId="13" fillId="0" borderId="8" xfId="1" applyNumberFormat="1" applyFont="1" applyBorder="1" applyAlignment="1">
      <alignment horizontal="right" vertical="center"/>
    </xf>
    <xf numFmtId="4" fontId="13" fillId="2" borderId="8" xfId="0" applyNumberFormat="1" applyFont="1" applyFill="1" applyBorder="1" applyAlignment="1">
      <alignment vertical="center"/>
    </xf>
    <xf numFmtId="165" fontId="13" fillId="0" borderId="6" xfId="1" applyNumberFormat="1" applyFont="1" applyBorder="1" applyAlignment="1">
      <alignment vertical="center"/>
    </xf>
    <xf numFmtId="165" fontId="13" fillId="0" borderId="8" xfId="1" applyNumberFormat="1" applyFont="1" applyBorder="1" applyAlignment="1">
      <alignment vertical="center"/>
    </xf>
    <xf numFmtId="4" fontId="13" fillId="0" borderId="6" xfId="0" applyNumberFormat="1" applyFont="1" applyBorder="1" applyAlignment="1">
      <alignment vertical="center"/>
    </xf>
    <xf numFmtId="0" fontId="6" fillId="2" borderId="6" xfId="0" applyFont="1" applyFill="1" applyBorder="1" applyAlignment="1">
      <alignment horizontal="left" vertical="center"/>
    </xf>
    <xf numFmtId="0" fontId="15" fillId="2" borderId="9" xfId="0" quotePrefix="1" applyFont="1" applyFill="1" applyBorder="1" applyAlignment="1">
      <alignment vertical="center"/>
    </xf>
    <xf numFmtId="4" fontId="13" fillId="2" borderId="9" xfId="0" applyNumberFormat="1" applyFont="1" applyFill="1" applyBorder="1" applyAlignment="1">
      <alignment vertical="center"/>
    </xf>
    <xf numFmtId="0" fontId="12" fillId="2" borderId="11" xfId="0" applyFont="1" applyFill="1" applyBorder="1" applyAlignment="1">
      <alignment vertical="center"/>
    </xf>
    <xf numFmtId="4" fontId="12" fillId="2" borderId="11" xfId="0" applyNumberFormat="1" applyFont="1" applyFill="1" applyBorder="1" applyAlignment="1">
      <alignment vertical="center"/>
    </xf>
    <xf numFmtId="4" fontId="13" fillId="2" borderId="10" xfId="0" applyNumberFormat="1" applyFont="1" applyFill="1" applyBorder="1" applyAlignment="1">
      <alignment vertical="center"/>
    </xf>
    <xf numFmtId="0" fontId="12" fillId="2" borderId="10" xfId="0" applyFont="1" applyFill="1" applyBorder="1" applyAlignment="1">
      <alignment vertical="center"/>
    </xf>
    <xf numFmtId="0" fontId="12" fillId="2" borderId="9" xfId="0" applyFont="1" applyFill="1" applyBorder="1" applyAlignment="1">
      <alignment vertical="center"/>
    </xf>
    <xf numFmtId="0" fontId="13" fillId="0" borderId="9" xfId="0" applyFont="1" applyBorder="1" applyAlignment="1">
      <alignment vertical="center"/>
    </xf>
    <xf numFmtId="0" fontId="6" fillId="2" borderId="0" xfId="0" applyFont="1" applyFill="1" applyAlignment="1">
      <alignment vertical="center"/>
    </xf>
    <xf numFmtId="0" fontId="12" fillId="2" borderId="0" xfId="0" applyFont="1" applyFill="1" applyAlignment="1">
      <alignment vertical="center"/>
    </xf>
    <xf numFmtId="4" fontId="12" fillId="0" borderId="0" xfId="0" applyNumberFormat="1" applyFont="1" applyAlignment="1">
      <alignment vertical="center"/>
    </xf>
    <xf numFmtId="0" fontId="12" fillId="0" borderId="0" xfId="0" applyFont="1" applyAlignment="1">
      <alignment vertical="center"/>
    </xf>
    <xf numFmtId="0" fontId="6" fillId="2" borderId="0" xfId="0" quotePrefix="1" applyFont="1" applyFill="1" applyAlignment="1">
      <alignment vertical="center"/>
    </xf>
    <xf numFmtId="0" fontId="6" fillId="2" borderId="0" xfId="0" applyNumberFormat="1" applyFont="1" applyFill="1" applyAlignment="1">
      <alignment vertical="center"/>
    </xf>
    <xf numFmtId="0" fontId="6" fillId="2" borderId="0" xfId="0" applyFont="1" applyFill="1" applyAlignment="1">
      <alignment horizontal="left" vertical="center"/>
    </xf>
    <xf numFmtId="0" fontId="16" fillId="2" borderId="0" xfId="0" quotePrefix="1" applyFont="1" applyFill="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xf>
    <xf numFmtId="0" fontId="6" fillId="2" borderId="6" xfId="0" applyFont="1" applyFill="1" applyBorder="1" applyAlignment="1">
      <alignment horizontal="justify" vertical="center"/>
    </xf>
    <xf numFmtId="0" fontId="6" fillId="2" borderId="0" xfId="0" applyNumberFormat="1" applyFont="1" applyFill="1" applyAlignment="1">
      <alignment horizontal="left" vertical="center"/>
    </xf>
    <xf numFmtId="0" fontId="1" fillId="0" borderId="1" xfId="0" applyFont="1" applyFill="1" applyBorder="1" applyAlignment="1">
      <alignment horizontal="center" vertical="center"/>
    </xf>
    <xf numFmtId="0" fontId="2"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8" xfId="0" applyFont="1" applyFill="1" applyBorder="1" applyAlignment="1">
      <alignment horizontal="center" vertical="center"/>
    </xf>
  </cellXfs>
  <cellStyles count="2">
    <cellStyle name="Normal" xfId="0" builtinId="0"/>
    <cellStyle name="Normal_RESOLU-2003-BUENO  EUROS"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4"/>
  <sheetViews>
    <sheetView tabSelected="1" topLeftCell="A4" workbookViewId="0">
      <selection activeCell="C11" sqref="C11"/>
    </sheetView>
  </sheetViews>
  <sheetFormatPr baseColWidth="10" defaultRowHeight="15" x14ac:dyDescent="0.25"/>
  <cols>
    <col min="1" max="1" width="53.5703125" style="2" customWidth="1"/>
    <col min="2" max="6" width="16.42578125" style="2" customWidth="1"/>
    <col min="7" max="7" width="16.5703125" style="2" customWidth="1"/>
    <col min="8" max="8" width="19.85546875" style="2" customWidth="1"/>
    <col min="9" max="10" width="16.42578125" style="2" customWidth="1"/>
    <col min="11" max="11" width="18.5703125" style="2" customWidth="1"/>
    <col min="12" max="13" width="16.42578125" style="2" customWidth="1"/>
    <col min="14" max="14" width="20.42578125" style="2" customWidth="1"/>
    <col min="15" max="15" width="15.85546875" style="2" customWidth="1"/>
    <col min="16" max="16" width="11.5703125" style="3"/>
    <col min="17" max="256" width="11.5703125" style="2"/>
    <col min="257" max="257" width="53.5703125" style="2" customWidth="1"/>
    <col min="258" max="262" width="16.42578125" style="2" customWidth="1"/>
    <col min="263" max="263" width="16.5703125" style="2" customWidth="1"/>
    <col min="264" max="264" width="19.85546875" style="2" customWidth="1"/>
    <col min="265" max="266" width="16.42578125" style="2" customWidth="1"/>
    <col min="267" max="267" width="18.5703125" style="2" customWidth="1"/>
    <col min="268" max="269" width="16.42578125" style="2" customWidth="1"/>
    <col min="270" max="270" width="20.42578125" style="2" customWidth="1"/>
    <col min="271" max="271" width="15.85546875" style="2" customWidth="1"/>
    <col min="272" max="512" width="11.5703125" style="2"/>
    <col min="513" max="513" width="53.5703125" style="2" customWidth="1"/>
    <col min="514" max="518" width="16.42578125" style="2" customWidth="1"/>
    <col min="519" max="519" width="16.5703125" style="2" customWidth="1"/>
    <col min="520" max="520" width="19.85546875" style="2" customWidth="1"/>
    <col min="521" max="522" width="16.42578125" style="2" customWidth="1"/>
    <col min="523" max="523" width="18.5703125" style="2" customWidth="1"/>
    <col min="524" max="525" width="16.42578125" style="2" customWidth="1"/>
    <col min="526" max="526" width="20.42578125" style="2" customWidth="1"/>
    <col min="527" max="527" width="15.85546875" style="2" customWidth="1"/>
    <col min="528" max="768" width="11.5703125" style="2"/>
    <col min="769" max="769" width="53.5703125" style="2" customWidth="1"/>
    <col min="770" max="774" width="16.42578125" style="2" customWidth="1"/>
    <col min="775" max="775" width="16.5703125" style="2" customWidth="1"/>
    <col min="776" max="776" width="19.85546875" style="2" customWidth="1"/>
    <col min="777" max="778" width="16.42578125" style="2" customWidth="1"/>
    <col min="779" max="779" width="18.5703125" style="2" customWidth="1"/>
    <col min="780" max="781" width="16.42578125" style="2" customWidth="1"/>
    <col min="782" max="782" width="20.42578125" style="2" customWidth="1"/>
    <col min="783" max="783" width="15.85546875" style="2" customWidth="1"/>
    <col min="784" max="1024" width="11.5703125" style="2"/>
    <col min="1025" max="1025" width="53.5703125" style="2" customWidth="1"/>
    <col min="1026" max="1030" width="16.42578125" style="2" customWidth="1"/>
    <col min="1031" max="1031" width="16.5703125" style="2" customWidth="1"/>
    <col min="1032" max="1032" width="19.85546875" style="2" customWidth="1"/>
    <col min="1033" max="1034" width="16.42578125" style="2" customWidth="1"/>
    <col min="1035" max="1035" width="18.5703125" style="2" customWidth="1"/>
    <col min="1036" max="1037" width="16.42578125" style="2" customWidth="1"/>
    <col min="1038" max="1038" width="20.42578125" style="2" customWidth="1"/>
    <col min="1039" max="1039" width="15.85546875" style="2" customWidth="1"/>
    <col min="1040" max="1280" width="11.5703125" style="2"/>
    <col min="1281" max="1281" width="53.5703125" style="2" customWidth="1"/>
    <col min="1282" max="1286" width="16.42578125" style="2" customWidth="1"/>
    <col min="1287" max="1287" width="16.5703125" style="2" customWidth="1"/>
    <col min="1288" max="1288" width="19.85546875" style="2" customWidth="1"/>
    <col min="1289" max="1290" width="16.42578125" style="2" customWidth="1"/>
    <col min="1291" max="1291" width="18.5703125" style="2" customWidth="1"/>
    <col min="1292" max="1293" width="16.42578125" style="2" customWidth="1"/>
    <col min="1294" max="1294" width="20.42578125" style="2" customWidth="1"/>
    <col min="1295" max="1295" width="15.85546875" style="2" customWidth="1"/>
    <col min="1296" max="1536" width="11.5703125" style="2"/>
    <col min="1537" max="1537" width="53.5703125" style="2" customWidth="1"/>
    <col min="1538" max="1542" width="16.42578125" style="2" customWidth="1"/>
    <col min="1543" max="1543" width="16.5703125" style="2" customWidth="1"/>
    <col min="1544" max="1544" width="19.85546875" style="2" customWidth="1"/>
    <col min="1545" max="1546" width="16.42578125" style="2" customWidth="1"/>
    <col min="1547" max="1547" width="18.5703125" style="2" customWidth="1"/>
    <col min="1548" max="1549" width="16.42578125" style="2" customWidth="1"/>
    <col min="1550" max="1550" width="20.42578125" style="2" customWidth="1"/>
    <col min="1551" max="1551" width="15.85546875" style="2" customWidth="1"/>
    <col min="1552" max="1792" width="11.5703125" style="2"/>
    <col min="1793" max="1793" width="53.5703125" style="2" customWidth="1"/>
    <col min="1794" max="1798" width="16.42578125" style="2" customWidth="1"/>
    <col min="1799" max="1799" width="16.5703125" style="2" customWidth="1"/>
    <col min="1800" max="1800" width="19.85546875" style="2" customWidth="1"/>
    <col min="1801" max="1802" width="16.42578125" style="2" customWidth="1"/>
    <col min="1803" max="1803" width="18.5703125" style="2" customWidth="1"/>
    <col min="1804" max="1805" width="16.42578125" style="2" customWidth="1"/>
    <col min="1806" max="1806" width="20.42578125" style="2" customWidth="1"/>
    <col min="1807" max="1807" width="15.85546875" style="2" customWidth="1"/>
    <col min="1808" max="2048" width="11.5703125" style="2"/>
    <col min="2049" max="2049" width="53.5703125" style="2" customWidth="1"/>
    <col min="2050" max="2054" width="16.42578125" style="2" customWidth="1"/>
    <col min="2055" max="2055" width="16.5703125" style="2" customWidth="1"/>
    <col min="2056" max="2056" width="19.85546875" style="2" customWidth="1"/>
    <col min="2057" max="2058" width="16.42578125" style="2" customWidth="1"/>
    <col min="2059" max="2059" width="18.5703125" style="2" customWidth="1"/>
    <col min="2060" max="2061" width="16.42578125" style="2" customWidth="1"/>
    <col min="2062" max="2062" width="20.42578125" style="2" customWidth="1"/>
    <col min="2063" max="2063" width="15.85546875" style="2" customWidth="1"/>
    <col min="2064" max="2304" width="11.5703125" style="2"/>
    <col min="2305" max="2305" width="53.5703125" style="2" customWidth="1"/>
    <col min="2306" max="2310" width="16.42578125" style="2" customWidth="1"/>
    <col min="2311" max="2311" width="16.5703125" style="2" customWidth="1"/>
    <col min="2312" max="2312" width="19.85546875" style="2" customWidth="1"/>
    <col min="2313" max="2314" width="16.42578125" style="2" customWidth="1"/>
    <col min="2315" max="2315" width="18.5703125" style="2" customWidth="1"/>
    <col min="2316" max="2317" width="16.42578125" style="2" customWidth="1"/>
    <col min="2318" max="2318" width="20.42578125" style="2" customWidth="1"/>
    <col min="2319" max="2319" width="15.85546875" style="2" customWidth="1"/>
    <col min="2320" max="2560" width="11.5703125" style="2"/>
    <col min="2561" max="2561" width="53.5703125" style="2" customWidth="1"/>
    <col min="2562" max="2566" width="16.42578125" style="2" customWidth="1"/>
    <col min="2567" max="2567" width="16.5703125" style="2" customWidth="1"/>
    <col min="2568" max="2568" width="19.85546875" style="2" customWidth="1"/>
    <col min="2569" max="2570" width="16.42578125" style="2" customWidth="1"/>
    <col min="2571" max="2571" width="18.5703125" style="2" customWidth="1"/>
    <col min="2572" max="2573" width="16.42578125" style="2" customWidth="1"/>
    <col min="2574" max="2574" width="20.42578125" style="2" customWidth="1"/>
    <col min="2575" max="2575" width="15.85546875" style="2" customWidth="1"/>
    <col min="2576" max="2816" width="11.5703125" style="2"/>
    <col min="2817" max="2817" width="53.5703125" style="2" customWidth="1"/>
    <col min="2818" max="2822" width="16.42578125" style="2" customWidth="1"/>
    <col min="2823" max="2823" width="16.5703125" style="2" customWidth="1"/>
    <col min="2824" max="2824" width="19.85546875" style="2" customWidth="1"/>
    <col min="2825" max="2826" width="16.42578125" style="2" customWidth="1"/>
    <col min="2827" max="2827" width="18.5703125" style="2" customWidth="1"/>
    <col min="2828" max="2829" width="16.42578125" style="2" customWidth="1"/>
    <col min="2830" max="2830" width="20.42578125" style="2" customWidth="1"/>
    <col min="2831" max="2831" width="15.85546875" style="2" customWidth="1"/>
    <col min="2832" max="3072" width="11.5703125" style="2"/>
    <col min="3073" max="3073" width="53.5703125" style="2" customWidth="1"/>
    <col min="3074" max="3078" width="16.42578125" style="2" customWidth="1"/>
    <col min="3079" max="3079" width="16.5703125" style="2" customWidth="1"/>
    <col min="3080" max="3080" width="19.85546875" style="2" customWidth="1"/>
    <col min="3081" max="3082" width="16.42578125" style="2" customWidth="1"/>
    <col min="3083" max="3083" width="18.5703125" style="2" customWidth="1"/>
    <col min="3084" max="3085" width="16.42578125" style="2" customWidth="1"/>
    <col min="3086" max="3086" width="20.42578125" style="2" customWidth="1"/>
    <col min="3087" max="3087" width="15.85546875" style="2" customWidth="1"/>
    <col min="3088" max="3328" width="11.5703125" style="2"/>
    <col min="3329" max="3329" width="53.5703125" style="2" customWidth="1"/>
    <col min="3330" max="3334" width="16.42578125" style="2" customWidth="1"/>
    <col min="3335" max="3335" width="16.5703125" style="2" customWidth="1"/>
    <col min="3336" max="3336" width="19.85546875" style="2" customWidth="1"/>
    <col min="3337" max="3338" width="16.42578125" style="2" customWidth="1"/>
    <col min="3339" max="3339" width="18.5703125" style="2" customWidth="1"/>
    <col min="3340" max="3341" width="16.42578125" style="2" customWidth="1"/>
    <col min="3342" max="3342" width="20.42578125" style="2" customWidth="1"/>
    <col min="3343" max="3343" width="15.85546875" style="2" customWidth="1"/>
    <col min="3344" max="3584" width="11.5703125" style="2"/>
    <col min="3585" max="3585" width="53.5703125" style="2" customWidth="1"/>
    <col min="3586" max="3590" width="16.42578125" style="2" customWidth="1"/>
    <col min="3591" max="3591" width="16.5703125" style="2" customWidth="1"/>
    <col min="3592" max="3592" width="19.85546875" style="2" customWidth="1"/>
    <col min="3593" max="3594" width="16.42578125" style="2" customWidth="1"/>
    <col min="3595" max="3595" width="18.5703125" style="2" customWidth="1"/>
    <col min="3596" max="3597" width="16.42578125" style="2" customWidth="1"/>
    <col min="3598" max="3598" width="20.42578125" style="2" customWidth="1"/>
    <col min="3599" max="3599" width="15.85546875" style="2" customWidth="1"/>
    <col min="3600" max="3840" width="11.5703125" style="2"/>
    <col min="3841" max="3841" width="53.5703125" style="2" customWidth="1"/>
    <col min="3842" max="3846" width="16.42578125" style="2" customWidth="1"/>
    <col min="3847" max="3847" width="16.5703125" style="2" customWidth="1"/>
    <col min="3848" max="3848" width="19.85546875" style="2" customWidth="1"/>
    <col min="3849" max="3850" width="16.42578125" style="2" customWidth="1"/>
    <col min="3851" max="3851" width="18.5703125" style="2" customWidth="1"/>
    <col min="3852" max="3853" width="16.42578125" style="2" customWidth="1"/>
    <col min="3854" max="3854" width="20.42578125" style="2" customWidth="1"/>
    <col min="3855" max="3855" width="15.85546875" style="2" customWidth="1"/>
    <col min="3856" max="4096" width="11.5703125" style="2"/>
    <col min="4097" max="4097" width="53.5703125" style="2" customWidth="1"/>
    <col min="4098" max="4102" width="16.42578125" style="2" customWidth="1"/>
    <col min="4103" max="4103" width="16.5703125" style="2" customWidth="1"/>
    <col min="4104" max="4104" width="19.85546875" style="2" customWidth="1"/>
    <col min="4105" max="4106" width="16.42578125" style="2" customWidth="1"/>
    <col min="4107" max="4107" width="18.5703125" style="2" customWidth="1"/>
    <col min="4108" max="4109" width="16.42578125" style="2" customWidth="1"/>
    <col min="4110" max="4110" width="20.42578125" style="2" customWidth="1"/>
    <col min="4111" max="4111" width="15.85546875" style="2" customWidth="1"/>
    <col min="4112" max="4352" width="11.5703125" style="2"/>
    <col min="4353" max="4353" width="53.5703125" style="2" customWidth="1"/>
    <col min="4354" max="4358" width="16.42578125" style="2" customWidth="1"/>
    <col min="4359" max="4359" width="16.5703125" style="2" customWidth="1"/>
    <col min="4360" max="4360" width="19.85546875" style="2" customWidth="1"/>
    <col min="4361" max="4362" width="16.42578125" style="2" customWidth="1"/>
    <col min="4363" max="4363" width="18.5703125" style="2" customWidth="1"/>
    <col min="4364" max="4365" width="16.42578125" style="2" customWidth="1"/>
    <col min="4366" max="4366" width="20.42578125" style="2" customWidth="1"/>
    <col min="4367" max="4367" width="15.85546875" style="2" customWidth="1"/>
    <col min="4368" max="4608" width="11.5703125" style="2"/>
    <col min="4609" max="4609" width="53.5703125" style="2" customWidth="1"/>
    <col min="4610" max="4614" width="16.42578125" style="2" customWidth="1"/>
    <col min="4615" max="4615" width="16.5703125" style="2" customWidth="1"/>
    <col min="4616" max="4616" width="19.85546875" style="2" customWidth="1"/>
    <col min="4617" max="4618" width="16.42578125" style="2" customWidth="1"/>
    <col min="4619" max="4619" width="18.5703125" style="2" customWidth="1"/>
    <col min="4620" max="4621" width="16.42578125" style="2" customWidth="1"/>
    <col min="4622" max="4622" width="20.42578125" style="2" customWidth="1"/>
    <col min="4623" max="4623" width="15.85546875" style="2" customWidth="1"/>
    <col min="4624" max="4864" width="11.5703125" style="2"/>
    <col min="4865" max="4865" width="53.5703125" style="2" customWidth="1"/>
    <col min="4866" max="4870" width="16.42578125" style="2" customWidth="1"/>
    <col min="4871" max="4871" width="16.5703125" style="2" customWidth="1"/>
    <col min="4872" max="4872" width="19.85546875" style="2" customWidth="1"/>
    <col min="4873" max="4874" width="16.42578125" style="2" customWidth="1"/>
    <col min="4875" max="4875" width="18.5703125" style="2" customWidth="1"/>
    <col min="4876" max="4877" width="16.42578125" style="2" customWidth="1"/>
    <col min="4878" max="4878" width="20.42578125" style="2" customWidth="1"/>
    <col min="4879" max="4879" width="15.85546875" style="2" customWidth="1"/>
    <col min="4880" max="5120" width="11.5703125" style="2"/>
    <col min="5121" max="5121" width="53.5703125" style="2" customWidth="1"/>
    <col min="5122" max="5126" width="16.42578125" style="2" customWidth="1"/>
    <col min="5127" max="5127" width="16.5703125" style="2" customWidth="1"/>
    <col min="5128" max="5128" width="19.85546875" style="2" customWidth="1"/>
    <col min="5129" max="5130" width="16.42578125" style="2" customWidth="1"/>
    <col min="5131" max="5131" width="18.5703125" style="2" customWidth="1"/>
    <col min="5132" max="5133" width="16.42578125" style="2" customWidth="1"/>
    <col min="5134" max="5134" width="20.42578125" style="2" customWidth="1"/>
    <col min="5135" max="5135" width="15.85546875" style="2" customWidth="1"/>
    <col min="5136" max="5376" width="11.5703125" style="2"/>
    <col min="5377" max="5377" width="53.5703125" style="2" customWidth="1"/>
    <col min="5378" max="5382" width="16.42578125" style="2" customWidth="1"/>
    <col min="5383" max="5383" width="16.5703125" style="2" customWidth="1"/>
    <col min="5384" max="5384" width="19.85546875" style="2" customWidth="1"/>
    <col min="5385" max="5386" width="16.42578125" style="2" customWidth="1"/>
    <col min="5387" max="5387" width="18.5703125" style="2" customWidth="1"/>
    <col min="5388" max="5389" width="16.42578125" style="2" customWidth="1"/>
    <col min="5390" max="5390" width="20.42578125" style="2" customWidth="1"/>
    <col min="5391" max="5391" width="15.85546875" style="2" customWidth="1"/>
    <col min="5392" max="5632" width="11.5703125" style="2"/>
    <col min="5633" max="5633" width="53.5703125" style="2" customWidth="1"/>
    <col min="5634" max="5638" width="16.42578125" style="2" customWidth="1"/>
    <col min="5639" max="5639" width="16.5703125" style="2" customWidth="1"/>
    <col min="5640" max="5640" width="19.85546875" style="2" customWidth="1"/>
    <col min="5641" max="5642" width="16.42578125" style="2" customWidth="1"/>
    <col min="5643" max="5643" width="18.5703125" style="2" customWidth="1"/>
    <col min="5644" max="5645" width="16.42578125" style="2" customWidth="1"/>
    <col min="5646" max="5646" width="20.42578125" style="2" customWidth="1"/>
    <col min="5647" max="5647" width="15.85546875" style="2" customWidth="1"/>
    <col min="5648" max="5888" width="11.5703125" style="2"/>
    <col min="5889" max="5889" width="53.5703125" style="2" customWidth="1"/>
    <col min="5890" max="5894" width="16.42578125" style="2" customWidth="1"/>
    <col min="5895" max="5895" width="16.5703125" style="2" customWidth="1"/>
    <col min="5896" max="5896" width="19.85546875" style="2" customWidth="1"/>
    <col min="5897" max="5898" width="16.42578125" style="2" customWidth="1"/>
    <col min="5899" max="5899" width="18.5703125" style="2" customWidth="1"/>
    <col min="5900" max="5901" width="16.42578125" style="2" customWidth="1"/>
    <col min="5902" max="5902" width="20.42578125" style="2" customWidth="1"/>
    <col min="5903" max="5903" width="15.85546875" style="2" customWidth="1"/>
    <col min="5904" max="6144" width="11.5703125" style="2"/>
    <col min="6145" max="6145" width="53.5703125" style="2" customWidth="1"/>
    <col min="6146" max="6150" width="16.42578125" style="2" customWidth="1"/>
    <col min="6151" max="6151" width="16.5703125" style="2" customWidth="1"/>
    <col min="6152" max="6152" width="19.85546875" style="2" customWidth="1"/>
    <col min="6153" max="6154" width="16.42578125" style="2" customWidth="1"/>
    <col min="6155" max="6155" width="18.5703125" style="2" customWidth="1"/>
    <col min="6156" max="6157" width="16.42578125" style="2" customWidth="1"/>
    <col min="6158" max="6158" width="20.42578125" style="2" customWidth="1"/>
    <col min="6159" max="6159" width="15.85546875" style="2" customWidth="1"/>
    <col min="6160" max="6400" width="11.5703125" style="2"/>
    <col min="6401" max="6401" width="53.5703125" style="2" customWidth="1"/>
    <col min="6402" max="6406" width="16.42578125" style="2" customWidth="1"/>
    <col min="6407" max="6407" width="16.5703125" style="2" customWidth="1"/>
    <col min="6408" max="6408" width="19.85546875" style="2" customWidth="1"/>
    <col min="6409" max="6410" width="16.42578125" style="2" customWidth="1"/>
    <col min="6411" max="6411" width="18.5703125" style="2" customWidth="1"/>
    <col min="6412" max="6413" width="16.42578125" style="2" customWidth="1"/>
    <col min="6414" max="6414" width="20.42578125" style="2" customWidth="1"/>
    <col min="6415" max="6415" width="15.85546875" style="2" customWidth="1"/>
    <col min="6416" max="6656" width="11.5703125" style="2"/>
    <col min="6657" max="6657" width="53.5703125" style="2" customWidth="1"/>
    <col min="6658" max="6662" width="16.42578125" style="2" customWidth="1"/>
    <col min="6663" max="6663" width="16.5703125" style="2" customWidth="1"/>
    <col min="6664" max="6664" width="19.85546875" style="2" customWidth="1"/>
    <col min="6665" max="6666" width="16.42578125" style="2" customWidth="1"/>
    <col min="6667" max="6667" width="18.5703125" style="2" customWidth="1"/>
    <col min="6668" max="6669" width="16.42578125" style="2" customWidth="1"/>
    <col min="6670" max="6670" width="20.42578125" style="2" customWidth="1"/>
    <col min="6671" max="6671" width="15.85546875" style="2" customWidth="1"/>
    <col min="6672" max="6912" width="11.5703125" style="2"/>
    <col min="6913" max="6913" width="53.5703125" style="2" customWidth="1"/>
    <col min="6914" max="6918" width="16.42578125" style="2" customWidth="1"/>
    <col min="6919" max="6919" width="16.5703125" style="2" customWidth="1"/>
    <col min="6920" max="6920" width="19.85546875" style="2" customWidth="1"/>
    <col min="6921" max="6922" width="16.42578125" style="2" customWidth="1"/>
    <col min="6923" max="6923" width="18.5703125" style="2" customWidth="1"/>
    <col min="6924" max="6925" width="16.42578125" style="2" customWidth="1"/>
    <col min="6926" max="6926" width="20.42578125" style="2" customWidth="1"/>
    <col min="6927" max="6927" width="15.85546875" style="2" customWidth="1"/>
    <col min="6928" max="7168" width="11.5703125" style="2"/>
    <col min="7169" max="7169" width="53.5703125" style="2" customWidth="1"/>
    <col min="7170" max="7174" width="16.42578125" style="2" customWidth="1"/>
    <col min="7175" max="7175" width="16.5703125" style="2" customWidth="1"/>
    <col min="7176" max="7176" width="19.85546875" style="2" customWidth="1"/>
    <col min="7177" max="7178" width="16.42578125" style="2" customWidth="1"/>
    <col min="7179" max="7179" width="18.5703125" style="2" customWidth="1"/>
    <col min="7180" max="7181" width="16.42578125" style="2" customWidth="1"/>
    <col min="7182" max="7182" width="20.42578125" style="2" customWidth="1"/>
    <col min="7183" max="7183" width="15.85546875" style="2" customWidth="1"/>
    <col min="7184" max="7424" width="11.5703125" style="2"/>
    <col min="7425" max="7425" width="53.5703125" style="2" customWidth="1"/>
    <col min="7426" max="7430" width="16.42578125" style="2" customWidth="1"/>
    <col min="7431" max="7431" width="16.5703125" style="2" customWidth="1"/>
    <col min="7432" max="7432" width="19.85546875" style="2" customWidth="1"/>
    <col min="7433" max="7434" width="16.42578125" style="2" customWidth="1"/>
    <col min="7435" max="7435" width="18.5703125" style="2" customWidth="1"/>
    <col min="7436" max="7437" width="16.42578125" style="2" customWidth="1"/>
    <col min="7438" max="7438" width="20.42578125" style="2" customWidth="1"/>
    <col min="7439" max="7439" width="15.85546875" style="2" customWidth="1"/>
    <col min="7440" max="7680" width="11.5703125" style="2"/>
    <col min="7681" max="7681" width="53.5703125" style="2" customWidth="1"/>
    <col min="7682" max="7686" width="16.42578125" style="2" customWidth="1"/>
    <col min="7687" max="7687" width="16.5703125" style="2" customWidth="1"/>
    <col min="7688" max="7688" width="19.85546875" style="2" customWidth="1"/>
    <col min="7689" max="7690" width="16.42578125" style="2" customWidth="1"/>
    <col min="7691" max="7691" width="18.5703125" style="2" customWidth="1"/>
    <col min="7692" max="7693" width="16.42578125" style="2" customWidth="1"/>
    <col min="7694" max="7694" width="20.42578125" style="2" customWidth="1"/>
    <col min="7695" max="7695" width="15.85546875" style="2" customWidth="1"/>
    <col min="7696" max="7936" width="11.5703125" style="2"/>
    <col min="7937" max="7937" width="53.5703125" style="2" customWidth="1"/>
    <col min="7938" max="7942" width="16.42578125" style="2" customWidth="1"/>
    <col min="7943" max="7943" width="16.5703125" style="2" customWidth="1"/>
    <col min="7944" max="7944" width="19.85546875" style="2" customWidth="1"/>
    <col min="7945" max="7946" width="16.42578125" style="2" customWidth="1"/>
    <col min="7947" max="7947" width="18.5703125" style="2" customWidth="1"/>
    <col min="7948" max="7949" width="16.42578125" style="2" customWidth="1"/>
    <col min="7950" max="7950" width="20.42578125" style="2" customWidth="1"/>
    <col min="7951" max="7951" width="15.85546875" style="2" customWidth="1"/>
    <col min="7952" max="8192" width="11.5703125" style="2"/>
    <col min="8193" max="8193" width="53.5703125" style="2" customWidth="1"/>
    <col min="8194" max="8198" width="16.42578125" style="2" customWidth="1"/>
    <col min="8199" max="8199" width="16.5703125" style="2" customWidth="1"/>
    <col min="8200" max="8200" width="19.85546875" style="2" customWidth="1"/>
    <col min="8201" max="8202" width="16.42578125" style="2" customWidth="1"/>
    <col min="8203" max="8203" width="18.5703125" style="2" customWidth="1"/>
    <col min="8204" max="8205" width="16.42578125" style="2" customWidth="1"/>
    <col min="8206" max="8206" width="20.42578125" style="2" customWidth="1"/>
    <col min="8207" max="8207" width="15.85546875" style="2" customWidth="1"/>
    <col min="8208" max="8448" width="11.5703125" style="2"/>
    <col min="8449" max="8449" width="53.5703125" style="2" customWidth="1"/>
    <col min="8450" max="8454" width="16.42578125" style="2" customWidth="1"/>
    <col min="8455" max="8455" width="16.5703125" style="2" customWidth="1"/>
    <col min="8456" max="8456" width="19.85546875" style="2" customWidth="1"/>
    <col min="8457" max="8458" width="16.42578125" style="2" customWidth="1"/>
    <col min="8459" max="8459" width="18.5703125" style="2" customWidth="1"/>
    <col min="8460" max="8461" width="16.42578125" style="2" customWidth="1"/>
    <col min="8462" max="8462" width="20.42578125" style="2" customWidth="1"/>
    <col min="8463" max="8463" width="15.85546875" style="2" customWidth="1"/>
    <col min="8464" max="8704" width="11.5703125" style="2"/>
    <col min="8705" max="8705" width="53.5703125" style="2" customWidth="1"/>
    <col min="8706" max="8710" width="16.42578125" style="2" customWidth="1"/>
    <col min="8711" max="8711" width="16.5703125" style="2" customWidth="1"/>
    <col min="8712" max="8712" width="19.85546875" style="2" customWidth="1"/>
    <col min="8713" max="8714" width="16.42578125" style="2" customWidth="1"/>
    <col min="8715" max="8715" width="18.5703125" style="2" customWidth="1"/>
    <col min="8716" max="8717" width="16.42578125" style="2" customWidth="1"/>
    <col min="8718" max="8718" width="20.42578125" style="2" customWidth="1"/>
    <col min="8719" max="8719" width="15.85546875" style="2" customWidth="1"/>
    <col min="8720" max="8960" width="11.5703125" style="2"/>
    <col min="8961" max="8961" width="53.5703125" style="2" customWidth="1"/>
    <col min="8962" max="8966" width="16.42578125" style="2" customWidth="1"/>
    <col min="8967" max="8967" width="16.5703125" style="2" customWidth="1"/>
    <col min="8968" max="8968" width="19.85546875" style="2" customWidth="1"/>
    <col min="8969" max="8970" width="16.42578125" style="2" customWidth="1"/>
    <col min="8971" max="8971" width="18.5703125" style="2" customWidth="1"/>
    <col min="8972" max="8973" width="16.42578125" style="2" customWidth="1"/>
    <col min="8974" max="8974" width="20.42578125" style="2" customWidth="1"/>
    <col min="8975" max="8975" width="15.85546875" style="2" customWidth="1"/>
    <col min="8976" max="9216" width="11.5703125" style="2"/>
    <col min="9217" max="9217" width="53.5703125" style="2" customWidth="1"/>
    <col min="9218" max="9222" width="16.42578125" style="2" customWidth="1"/>
    <col min="9223" max="9223" width="16.5703125" style="2" customWidth="1"/>
    <col min="9224" max="9224" width="19.85546875" style="2" customWidth="1"/>
    <col min="9225" max="9226" width="16.42578125" style="2" customWidth="1"/>
    <col min="9227" max="9227" width="18.5703125" style="2" customWidth="1"/>
    <col min="9228" max="9229" width="16.42578125" style="2" customWidth="1"/>
    <col min="9230" max="9230" width="20.42578125" style="2" customWidth="1"/>
    <col min="9231" max="9231" width="15.85546875" style="2" customWidth="1"/>
    <col min="9232" max="9472" width="11.5703125" style="2"/>
    <col min="9473" max="9473" width="53.5703125" style="2" customWidth="1"/>
    <col min="9474" max="9478" width="16.42578125" style="2" customWidth="1"/>
    <col min="9479" max="9479" width="16.5703125" style="2" customWidth="1"/>
    <col min="9480" max="9480" width="19.85546875" style="2" customWidth="1"/>
    <col min="9481" max="9482" width="16.42578125" style="2" customWidth="1"/>
    <col min="9483" max="9483" width="18.5703125" style="2" customWidth="1"/>
    <col min="9484" max="9485" width="16.42578125" style="2" customWidth="1"/>
    <col min="9486" max="9486" width="20.42578125" style="2" customWidth="1"/>
    <col min="9487" max="9487" width="15.85546875" style="2" customWidth="1"/>
    <col min="9488" max="9728" width="11.5703125" style="2"/>
    <col min="9729" max="9729" width="53.5703125" style="2" customWidth="1"/>
    <col min="9730" max="9734" width="16.42578125" style="2" customWidth="1"/>
    <col min="9735" max="9735" width="16.5703125" style="2" customWidth="1"/>
    <col min="9736" max="9736" width="19.85546875" style="2" customWidth="1"/>
    <col min="9737" max="9738" width="16.42578125" style="2" customWidth="1"/>
    <col min="9739" max="9739" width="18.5703125" style="2" customWidth="1"/>
    <col min="9740" max="9741" width="16.42578125" style="2" customWidth="1"/>
    <col min="9742" max="9742" width="20.42578125" style="2" customWidth="1"/>
    <col min="9743" max="9743" width="15.85546875" style="2" customWidth="1"/>
    <col min="9744" max="9984" width="11.5703125" style="2"/>
    <col min="9985" max="9985" width="53.5703125" style="2" customWidth="1"/>
    <col min="9986" max="9990" width="16.42578125" style="2" customWidth="1"/>
    <col min="9991" max="9991" width="16.5703125" style="2" customWidth="1"/>
    <col min="9992" max="9992" width="19.85546875" style="2" customWidth="1"/>
    <col min="9993" max="9994" width="16.42578125" style="2" customWidth="1"/>
    <col min="9995" max="9995" width="18.5703125" style="2" customWidth="1"/>
    <col min="9996" max="9997" width="16.42578125" style="2" customWidth="1"/>
    <col min="9998" max="9998" width="20.42578125" style="2" customWidth="1"/>
    <col min="9999" max="9999" width="15.85546875" style="2" customWidth="1"/>
    <col min="10000" max="10240" width="11.5703125" style="2"/>
    <col min="10241" max="10241" width="53.5703125" style="2" customWidth="1"/>
    <col min="10242" max="10246" width="16.42578125" style="2" customWidth="1"/>
    <col min="10247" max="10247" width="16.5703125" style="2" customWidth="1"/>
    <col min="10248" max="10248" width="19.85546875" style="2" customWidth="1"/>
    <col min="10249" max="10250" width="16.42578125" style="2" customWidth="1"/>
    <col min="10251" max="10251" width="18.5703125" style="2" customWidth="1"/>
    <col min="10252" max="10253" width="16.42578125" style="2" customWidth="1"/>
    <col min="10254" max="10254" width="20.42578125" style="2" customWidth="1"/>
    <col min="10255" max="10255" width="15.85546875" style="2" customWidth="1"/>
    <col min="10256" max="10496" width="11.5703125" style="2"/>
    <col min="10497" max="10497" width="53.5703125" style="2" customWidth="1"/>
    <col min="10498" max="10502" width="16.42578125" style="2" customWidth="1"/>
    <col min="10503" max="10503" width="16.5703125" style="2" customWidth="1"/>
    <col min="10504" max="10504" width="19.85546875" style="2" customWidth="1"/>
    <col min="10505" max="10506" width="16.42578125" style="2" customWidth="1"/>
    <col min="10507" max="10507" width="18.5703125" style="2" customWidth="1"/>
    <col min="10508" max="10509" width="16.42578125" style="2" customWidth="1"/>
    <col min="10510" max="10510" width="20.42578125" style="2" customWidth="1"/>
    <col min="10511" max="10511" width="15.85546875" style="2" customWidth="1"/>
    <col min="10512" max="10752" width="11.5703125" style="2"/>
    <col min="10753" max="10753" width="53.5703125" style="2" customWidth="1"/>
    <col min="10754" max="10758" width="16.42578125" style="2" customWidth="1"/>
    <col min="10759" max="10759" width="16.5703125" style="2" customWidth="1"/>
    <col min="10760" max="10760" width="19.85546875" style="2" customWidth="1"/>
    <col min="10761" max="10762" width="16.42578125" style="2" customWidth="1"/>
    <col min="10763" max="10763" width="18.5703125" style="2" customWidth="1"/>
    <col min="10764" max="10765" width="16.42578125" style="2" customWidth="1"/>
    <col min="10766" max="10766" width="20.42578125" style="2" customWidth="1"/>
    <col min="10767" max="10767" width="15.85546875" style="2" customWidth="1"/>
    <col min="10768" max="11008" width="11.5703125" style="2"/>
    <col min="11009" max="11009" width="53.5703125" style="2" customWidth="1"/>
    <col min="11010" max="11014" width="16.42578125" style="2" customWidth="1"/>
    <col min="11015" max="11015" width="16.5703125" style="2" customWidth="1"/>
    <col min="11016" max="11016" width="19.85546875" style="2" customWidth="1"/>
    <col min="11017" max="11018" width="16.42578125" style="2" customWidth="1"/>
    <col min="11019" max="11019" width="18.5703125" style="2" customWidth="1"/>
    <col min="11020" max="11021" width="16.42578125" style="2" customWidth="1"/>
    <col min="11022" max="11022" width="20.42578125" style="2" customWidth="1"/>
    <col min="11023" max="11023" width="15.85546875" style="2" customWidth="1"/>
    <col min="11024" max="11264" width="11.5703125" style="2"/>
    <col min="11265" max="11265" width="53.5703125" style="2" customWidth="1"/>
    <col min="11266" max="11270" width="16.42578125" style="2" customWidth="1"/>
    <col min="11271" max="11271" width="16.5703125" style="2" customWidth="1"/>
    <col min="11272" max="11272" width="19.85546875" style="2" customWidth="1"/>
    <col min="11273" max="11274" width="16.42578125" style="2" customWidth="1"/>
    <col min="11275" max="11275" width="18.5703125" style="2" customWidth="1"/>
    <col min="11276" max="11277" width="16.42578125" style="2" customWidth="1"/>
    <col min="11278" max="11278" width="20.42578125" style="2" customWidth="1"/>
    <col min="11279" max="11279" width="15.85546875" style="2" customWidth="1"/>
    <col min="11280" max="11520" width="11.5703125" style="2"/>
    <col min="11521" max="11521" width="53.5703125" style="2" customWidth="1"/>
    <col min="11522" max="11526" width="16.42578125" style="2" customWidth="1"/>
    <col min="11527" max="11527" width="16.5703125" style="2" customWidth="1"/>
    <col min="11528" max="11528" width="19.85546875" style="2" customWidth="1"/>
    <col min="11529" max="11530" width="16.42578125" style="2" customWidth="1"/>
    <col min="11531" max="11531" width="18.5703125" style="2" customWidth="1"/>
    <col min="11532" max="11533" width="16.42578125" style="2" customWidth="1"/>
    <col min="11534" max="11534" width="20.42578125" style="2" customWidth="1"/>
    <col min="11535" max="11535" width="15.85546875" style="2" customWidth="1"/>
    <col min="11536" max="11776" width="11.5703125" style="2"/>
    <col min="11777" max="11777" width="53.5703125" style="2" customWidth="1"/>
    <col min="11778" max="11782" width="16.42578125" style="2" customWidth="1"/>
    <col min="11783" max="11783" width="16.5703125" style="2" customWidth="1"/>
    <col min="11784" max="11784" width="19.85546875" style="2" customWidth="1"/>
    <col min="11785" max="11786" width="16.42578125" style="2" customWidth="1"/>
    <col min="11787" max="11787" width="18.5703125" style="2" customWidth="1"/>
    <col min="11788" max="11789" width="16.42578125" style="2" customWidth="1"/>
    <col min="11790" max="11790" width="20.42578125" style="2" customWidth="1"/>
    <col min="11791" max="11791" width="15.85546875" style="2" customWidth="1"/>
    <col min="11792" max="12032" width="11.5703125" style="2"/>
    <col min="12033" max="12033" width="53.5703125" style="2" customWidth="1"/>
    <col min="12034" max="12038" width="16.42578125" style="2" customWidth="1"/>
    <col min="12039" max="12039" width="16.5703125" style="2" customWidth="1"/>
    <col min="12040" max="12040" width="19.85546875" style="2" customWidth="1"/>
    <col min="12041" max="12042" width="16.42578125" style="2" customWidth="1"/>
    <col min="12043" max="12043" width="18.5703125" style="2" customWidth="1"/>
    <col min="12044" max="12045" width="16.42578125" style="2" customWidth="1"/>
    <col min="12046" max="12046" width="20.42578125" style="2" customWidth="1"/>
    <col min="12047" max="12047" width="15.85546875" style="2" customWidth="1"/>
    <col min="12048" max="12288" width="11.5703125" style="2"/>
    <col min="12289" max="12289" width="53.5703125" style="2" customWidth="1"/>
    <col min="12290" max="12294" width="16.42578125" style="2" customWidth="1"/>
    <col min="12295" max="12295" width="16.5703125" style="2" customWidth="1"/>
    <col min="12296" max="12296" width="19.85546875" style="2" customWidth="1"/>
    <col min="12297" max="12298" width="16.42578125" style="2" customWidth="1"/>
    <col min="12299" max="12299" width="18.5703125" style="2" customWidth="1"/>
    <col min="12300" max="12301" width="16.42578125" style="2" customWidth="1"/>
    <col min="12302" max="12302" width="20.42578125" style="2" customWidth="1"/>
    <col min="12303" max="12303" width="15.85546875" style="2" customWidth="1"/>
    <col min="12304" max="12544" width="11.5703125" style="2"/>
    <col min="12545" max="12545" width="53.5703125" style="2" customWidth="1"/>
    <col min="12546" max="12550" width="16.42578125" style="2" customWidth="1"/>
    <col min="12551" max="12551" width="16.5703125" style="2" customWidth="1"/>
    <col min="12552" max="12552" width="19.85546875" style="2" customWidth="1"/>
    <col min="12553" max="12554" width="16.42578125" style="2" customWidth="1"/>
    <col min="12555" max="12555" width="18.5703125" style="2" customWidth="1"/>
    <col min="12556" max="12557" width="16.42578125" style="2" customWidth="1"/>
    <col min="12558" max="12558" width="20.42578125" style="2" customWidth="1"/>
    <col min="12559" max="12559" width="15.85546875" style="2" customWidth="1"/>
    <col min="12560" max="12800" width="11.5703125" style="2"/>
    <col min="12801" max="12801" width="53.5703125" style="2" customWidth="1"/>
    <col min="12802" max="12806" width="16.42578125" style="2" customWidth="1"/>
    <col min="12807" max="12807" width="16.5703125" style="2" customWidth="1"/>
    <col min="12808" max="12808" width="19.85546875" style="2" customWidth="1"/>
    <col min="12809" max="12810" width="16.42578125" style="2" customWidth="1"/>
    <col min="12811" max="12811" width="18.5703125" style="2" customWidth="1"/>
    <col min="12812" max="12813" width="16.42578125" style="2" customWidth="1"/>
    <col min="12814" max="12814" width="20.42578125" style="2" customWidth="1"/>
    <col min="12815" max="12815" width="15.85546875" style="2" customWidth="1"/>
    <col min="12816" max="13056" width="11.5703125" style="2"/>
    <col min="13057" max="13057" width="53.5703125" style="2" customWidth="1"/>
    <col min="13058" max="13062" width="16.42578125" style="2" customWidth="1"/>
    <col min="13063" max="13063" width="16.5703125" style="2" customWidth="1"/>
    <col min="13064" max="13064" width="19.85546875" style="2" customWidth="1"/>
    <col min="13065" max="13066" width="16.42578125" style="2" customWidth="1"/>
    <col min="13067" max="13067" width="18.5703125" style="2" customWidth="1"/>
    <col min="13068" max="13069" width="16.42578125" style="2" customWidth="1"/>
    <col min="13070" max="13070" width="20.42578125" style="2" customWidth="1"/>
    <col min="13071" max="13071" width="15.85546875" style="2" customWidth="1"/>
    <col min="13072" max="13312" width="11.5703125" style="2"/>
    <col min="13313" max="13313" width="53.5703125" style="2" customWidth="1"/>
    <col min="13314" max="13318" width="16.42578125" style="2" customWidth="1"/>
    <col min="13319" max="13319" width="16.5703125" style="2" customWidth="1"/>
    <col min="13320" max="13320" width="19.85546875" style="2" customWidth="1"/>
    <col min="13321" max="13322" width="16.42578125" style="2" customWidth="1"/>
    <col min="13323" max="13323" width="18.5703125" style="2" customWidth="1"/>
    <col min="13324" max="13325" width="16.42578125" style="2" customWidth="1"/>
    <col min="13326" max="13326" width="20.42578125" style="2" customWidth="1"/>
    <col min="13327" max="13327" width="15.85546875" style="2" customWidth="1"/>
    <col min="13328" max="13568" width="11.5703125" style="2"/>
    <col min="13569" max="13569" width="53.5703125" style="2" customWidth="1"/>
    <col min="13570" max="13574" width="16.42578125" style="2" customWidth="1"/>
    <col min="13575" max="13575" width="16.5703125" style="2" customWidth="1"/>
    <col min="13576" max="13576" width="19.85546875" style="2" customWidth="1"/>
    <col min="13577" max="13578" width="16.42578125" style="2" customWidth="1"/>
    <col min="13579" max="13579" width="18.5703125" style="2" customWidth="1"/>
    <col min="13580" max="13581" width="16.42578125" style="2" customWidth="1"/>
    <col min="13582" max="13582" width="20.42578125" style="2" customWidth="1"/>
    <col min="13583" max="13583" width="15.85546875" style="2" customWidth="1"/>
    <col min="13584" max="13824" width="11.5703125" style="2"/>
    <col min="13825" max="13825" width="53.5703125" style="2" customWidth="1"/>
    <col min="13826" max="13830" width="16.42578125" style="2" customWidth="1"/>
    <col min="13831" max="13831" width="16.5703125" style="2" customWidth="1"/>
    <col min="13832" max="13832" width="19.85546875" style="2" customWidth="1"/>
    <col min="13833" max="13834" width="16.42578125" style="2" customWidth="1"/>
    <col min="13835" max="13835" width="18.5703125" style="2" customWidth="1"/>
    <col min="13836" max="13837" width="16.42578125" style="2" customWidth="1"/>
    <col min="13838" max="13838" width="20.42578125" style="2" customWidth="1"/>
    <col min="13839" max="13839" width="15.85546875" style="2" customWidth="1"/>
    <col min="13840" max="14080" width="11.5703125" style="2"/>
    <col min="14081" max="14081" width="53.5703125" style="2" customWidth="1"/>
    <col min="14082" max="14086" width="16.42578125" style="2" customWidth="1"/>
    <col min="14087" max="14087" width="16.5703125" style="2" customWidth="1"/>
    <col min="14088" max="14088" width="19.85546875" style="2" customWidth="1"/>
    <col min="14089" max="14090" width="16.42578125" style="2" customWidth="1"/>
    <col min="14091" max="14091" width="18.5703125" style="2" customWidth="1"/>
    <col min="14092" max="14093" width="16.42578125" style="2" customWidth="1"/>
    <col min="14094" max="14094" width="20.42578125" style="2" customWidth="1"/>
    <col min="14095" max="14095" width="15.85546875" style="2" customWidth="1"/>
    <col min="14096" max="14336" width="11.5703125" style="2"/>
    <col min="14337" max="14337" width="53.5703125" style="2" customWidth="1"/>
    <col min="14338" max="14342" width="16.42578125" style="2" customWidth="1"/>
    <col min="14343" max="14343" width="16.5703125" style="2" customWidth="1"/>
    <col min="14344" max="14344" width="19.85546875" style="2" customWidth="1"/>
    <col min="14345" max="14346" width="16.42578125" style="2" customWidth="1"/>
    <col min="14347" max="14347" width="18.5703125" style="2" customWidth="1"/>
    <col min="14348" max="14349" width="16.42578125" style="2" customWidth="1"/>
    <col min="14350" max="14350" width="20.42578125" style="2" customWidth="1"/>
    <col min="14351" max="14351" width="15.85546875" style="2" customWidth="1"/>
    <col min="14352" max="14592" width="11.5703125" style="2"/>
    <col min="14593" max="14593" width="53.5703125" style="2" customWidth="1"/>
    <col min="14594" max="14598" width="16.42578125" style="2" customWidth="1"/>
    <col min="14599" max="14599" width="16.5703125" style="2" customWidth="1"/>
    <col min="14600" max="14600" width="19.85546875" style="2" customWidth="1"/>
    <col min="14601" max="14602" width="16.42578125" style="2" customWidth="1"/>
    <col min="14603" max="14603" width="18.5703125" style="2" customWidth="1"/>
    <col min="14604" max="14605" width="16.42578125" style="2" customWidth="1"/>
    <col min="14606" max="14606" width="20.42578125" style="2" customWidth="1"/>
    <col min="14607" max="14607" width="15.85546875" style="2" customWidth="1"/>
    <col min="14608" max="14848" width="11.5703125" style="2"/>
    <col min="14849" max="14849" width="53.5703125" style="2" customWidth="1"/>
    <col min="14850" max="14854" width="16.42578125" style="2" customWidth="1"/>
    <col min="14855" max="14855" width="16.5703125" style="2" customWidth="1"/>
    <col min="14856" max="14856" width="19.85546875" style="2" customWidth="1"/>
    <col min="14857" max="14858" width="16.42578125" style="2" customWidth="1"/>
    <col min="14859" max="14859" width="18.5703125" style="2" customWidth="1"/>
    <col min="14860" max="14861" width="16.42578125" style="2" customWidth="1"/>
    <col min="14862" max="14862" width="20.42578125" style="2" customWidth="1"/>
    <col min="14863" max="14863" width="15.85546875" style="2" customWidth="1"/>
    <col min="14864" max="15104" width="11.5703125" style="2"/>
    <col min="15105" max="15105" width="53.5703125" style="2" customWidth="1"/>
    <col min="15106" max="15110" width="16.42578125" style="2" customWidth="1"/>
    <col min="15111" max="15111" width="16.5703125" style="2" customWidth="1"/>
    <col min="15112" max="15112" width="19.85546875" style="2" customWidth="1"/>
    <col min="15113" max="15114" width="16.42578125" style="2" customWidth="1"/>
    <col min="15115" max="15115" width="18.5703125" style="2" customWidth="1"/>
    <col min="15116" max="15117" width="16.42578125" style="2" customWidth="1"/>
    <col min="15118" max="15118" width="20.42578125" style="2" customWidth="1"/>
    <col min="15119" max="15119" width="15.85546875" style="2" customWidth="1"/>
    <col min="15120" max="15360" width="11.5703125" style="2"/>
    <col min="15361" max="15361" width="53.5703125" style="2" customWidth="1"/>
    <col min="15362" max="15366" width="16.42578125" style="2" customWidth="1"/>
    <col min="15367" max="15367" width="16.5703125" style="2" customWidth="1"/>
    <col min="15368" max="15368" width="19.85546875" style="2" customWidth="1"/>
    <col min="15369" max="15370" width="16.42578125" style="2" customWidth="1"/>
    <col min="15371" max="15371" width="18.5703125" style="2" customWidth="1"/>
    <col min="15372" max="15373" width="16.42578125" style="2" customWidth="1"/>
    <col min="15374" max="15374" width="20.42578125" style="2" customWidth="1"/>
    <col min="15375" max="15375" width="15.85546875" style="2" customWidth="1"/>
    <col min="15376" max="15616" width="11.5703125" style="2"/>
    <col min="15617" max="15617" width="53.5703125" style="2" customWidth="1"/>
    <col min="15618" max="15622" width="16.42578125" style="2" customWidth="1"/>
    <col min="15623" max="15623" width="16.5703125" style="2" customWidth="1"/>
    <col min="15624" max="15624" width="19.85546875" style="2" customWidth="1"/>
    <col min="15625" max="15626" width="16.42578125" style="2" customWidth="1"/>
    <col min="15627" max="15627" width="18.5703125" style="2" customWidth="1"/>
    <col min="15628" max="15629" width="16.42578125" style="2" customWidth="1"/>
    <col min="15630" max="15630" width="20.42578125" style="2" customWidth="1"/>
    <col min="15631" max="15631" width="15.85546875" style="2" customWidth="1"/>
    <col min="15632" max="15872" width="11.5703125" style="2"/>
    <col min="15873" max="15873" width="53.5703125" style="2" customWidth="1"/>
    <col min="15874" max="15878" width="16.42578125" style="2" customWidth="1"/>
    <col min="15879" max="15879" width="16.5703125" style="2" customWidth="1"/>
    <col min="15880" max="15880" width="19.85546875" style="2" customWidth="1"/>
    <col min="15881" max="15882" width="16.42578125" style="2" customWidth="1"/>
    <col min="15883" max="15883" width="18.5703125" style="2" customWidth="1"/>
    <col min="15884" max="15885" width="16.42578125" style="2" customWidth="1"/>
    <col min="15886" max="15886" width="20.42578125" style="2" customWidth="1"/>
    <col min="15887" max="15887" width="15.85546875" style="2" customWidth="1"/>
    <col min="15888" max="16128" width="11.5703125" style="2"/>
    <col min="16129" max="16129" width="53.5703125" style="2" customWidth="1"/>
    <col min="16130" max="16134" width="16.42578125" style="2" customWidth="1"/>
    <col min="16135" max="16135" width="16.5703125" style="2" customWidth="1"/>
    <col min="16136" max="16136" width="19.85546875" style="2" customWidth="1"/>
    <col min="16137" max="16138" width="16.42578125" style="2" customWidth="1"/>
    <col min="16139" max="16139" width="18.5703125" style="2" customWidth="1"/>
    <col min="16140" max="16141" width="16.42578125" style="2" customWidth="1"/>
    <col min="16142" max="16142" width="20.42578125" style="2" customWidth="1"/>
    <col min="16143" max="16143" width="15.85546875" style="2" customWidth="1"/>
    <col min="16144" max="16384" width="11.5703125" style="2"/>
  </cols>
  <sheetData>
    <row r="1" spans="1:24" x14ac:dyDescent="0.25">
      <c r="A1" s="1" t="s">
        <v>0</v>
      </c>
      <c r="B1" s="1"/>
      <c r="C1" s="1"/>
      <c r="D1" s="1"/>
      <c r="E1" s="1"/>
      <c r="F1" s="1"/>
      <c r="G1" s="1"/>
      <c r="H1" s="1"/>
      <c r="I1" s="1"/>
      <c r="J1" s="1"/>
      <c r="K1" s="1"/>
      <c r="L1" s="1"/>
      <c r="M1" s="1"/>
      <c r="N1" s="1"/>
    </row>
    <row r="2" spans="1:24" s="6" customFormat="1" ht="22.5" x14ac:dyDescent="0.25">
      <c r="A2" s="68" t="s">
        <v>1</v>
      </c>
      <c r="B2" s="68"/>
      <c r="C2" s="68"/>
      <c r="D2" s="68"/>
      <c r="E2" s="68"/>
      <c r="F2" s="68"/>
      <c r="G2" s="68"/>
      <c r="H2" s="68"/>
      <c r="I2" s="68"/>
      <c r="J2" s="68"/>
      <c r="K2" s="68"/>
      <c r="L2" s="68"/>
      <c r="M2" s="68"/>
      <c r="N2" s="68"/>
      <c r="O2" s="4"/>
      <c r="P2" s="5"/>
    </row>
    <row r="3" spans="1:24" s="6" customFormat="1" ht="17.45" customHeight="1" x14ac:dyDescent="0.25">
      <c r="A3" s="69" t="s">
        <v>2</v>
      </c>
      <c r="B3" s="69"/>
      <c r="C3" s="69"/>
      <c r="D3" s="69"/>
      <c r="E3" s="69"/>
      <c r="F3" s="69"/>
      <c r="G3" s="69"/>
      <c r="H3" s="69"/>
      <c r="I3" s="69"/>
      <c r="J3" s="69"/>
      <c r="K3" s="69"/>
      <c r="L3" s="69"/>
      <c r="M3" s="69"/>
      <c r="N3" s="69"/>
      <c r="O3" s="4"/>
      <c r="P3" s="5"/>
    </row>
    <row r="4" spans="1:24" s="6" customFormat="1" x14ac:dyDescent="0.25">
      <c r="A4" s="7"/>
      <c r="O4" s="4"/>
      <c r="P4" s="5"/>
    </row>
    <row r="5" spans="1:24" x14ac:dyDescent="0.25">
      <c r="A5" s="70" t="s">
        <v>3</v>
      </c>
      <c r="B5" s="8"/>
      <c r="C5" s="9"/>
      <c r="D5" s="8"/>
      <c r="E5" s="9"/>
      <c r="F5" s="10"/>
      <c r="G5" s="11"/>
      <c r="H5" s="11"/>
      <c r="I5" s="11"/>
      <c r="J5" s="11"/>
      <c r="K5" s="11"/>
      <c r="L5" s="11"/>
      <c r="M5" s="11"/>
      <c r="N5" s="12"/>
      <c r="O5" s="13"/>
    </row>
    <row r="6" spans="1:24" ht="18" x14ac:dyDescent="0.25">
      <c r="A6" s="71"/>
      <c r="B6" s="73" t="s">
        <v>4</v>
      </c>
      <c r="C6" s="74"/>
      <c r="D6" s="73" t="s">
        <v>5</v>
      </c>
      <c r="E6" s="74"/>
      <c r="F6" s="75" t="s">
        <v>6</v>
      </c>
      <c r="G6" s="76"/>
      <c r="H6" s="76"/>
      <c r="I6" s="76"/>
      <c r="J6" s="76"/>
      <c r="K6" s="76"/>
      <c r="L6" s="76"/>
      <c r="M6" s="76"/>
      <c r="N6" s="77"/>
      <c r="O6" s="13"/>
    </row>
    <row r="7" spans="1:24" ht="15.75" x14ac:dyDescent="0.25">
      <c r="A7" s="71"/>
      <c r="B7" s="61" t="s">
        <v>7</v>
      </c>
      <c r="C7" s="62"/>
      <c r="D7" s="61" t="s">
        <v>8</v>
      </c>
      <c r="E7" s="62"/>
      <c r="F7" s="63" t="s">
        <v>9</v>
      </c>
      <c r="G7" s="64"/>
      <c r="H7" s="64"/>
      <c r="I7" s="64"/>
      <c r="J7" s="64"/>
      <c r="K7" s="64"/>
      <c r="L7" s="64"/>
      <c r="M7" s="64"/>
      <c r="N7" s="65"/>
      <c r="O7" s="13"/>
    </row>
    <row r="8" spans="1:24" ht="13.5" customHeight="1" x14ac:dyDescent="0.25">
      <c r="A8" s="71"/>
      <c r="B8" s="61" t="s">
        <v>10</v>
      </c>
      <c r="C8" s="62"/>
      <c r="D8" s="61" t="s">
        <v>11</v>
      </c>
      <c r="E8" s="62"/>
      <c r="F8" s="63" t="s">
        <v>12</v>
      </c>
      <c r="G8" s="64"/>
      <c r="H8" s="64"/>
      <c r="I8" s="64"/>
      <c r="J8" s="64"/>
      <c r="K8" s="64"/>
      <c r="L8" s="64"/>
      <c r="M8" s="64"/>
      <c r="N8" s="65"/>
      <c r="O8" s="13"/>
    </row>
    <row r="9" spans="1:24" ht="18" x14ac:dyDescent="0.25">
      <c r="A9" s="71"/>
      <c r="B9" s="14"/>
      <c r="C9" s="15"/>
      <c r="D9" s="14"/>
      <c r="E9" s="15"/>
      <c r="F9" s="16"/>
      <c r="G9" s="17"/>
      <c r="H9" s="18"/>
      <c r="I9" s="18"/>
      <c r="J9" s="18"/>
      <c r="K9" s="18"/>
      <c r="L9" s="19" t="s">
        <v>13</v>
      </c>
      <c r="M9" s="19" t="s">
        <v>14</v>
      </c>
      <c r="N9" s="15"/>
      <c r="O9" s="13"/>
    </row>
    <row r="10" spans="1:24" ht="18" x14ac:dyDescent="0.25">
      <c r="A10" s="71"/>
      <c r="B10" s="20" t="s">
        <v>15</v>
      </c>
      <c r="C10" s="21" t="s">
        <v>16</v>
      </c>
      <c r="D10" s="20" t="s">
        <v>15</v>
      </c>
      <c r="E10" s="21" t="s">
        <v>16</v>
      </c>
      <c r="F10" s="20" t="s">
        <v>17</v>
      </c>
      <c r="G10" s="19" t="s">
        <v>17</v>
      </c>
      <c r="H10" s="19" t="s">
        <v>18</v>
      </c>
      <c r="I10" s="19" t="s">
        <v>19</v>
      </c>
      <c r="J10" s="19" t="s">
        <v>20</v>
      </c>
      <c r="K10" s="19" t="s">
        <v>21</v>
      </c>
      <c r="L10" s="19" t="s">
        <v>22</v>
      </c>
      <c r="M10" s="19" t="s">
        <v>22</v>
      </c>
      <c r="N10" s="22" t="s">
        <v>23</v>
      </c>
      <c r="O10" s="13"/>
    </row>
    <row r="11" spans="1:24" ht="18" x14ac:dyDescent="0.25">
      <c r="A11" s="72"/>
      <c r="B11" s="23" t="s">
        <v>24</v>
      </c>
      <c r="C11" s="24" t="s">
        <v>25</v>
      </c>
      <c r="D11" s="23" t="s">
        <v>24</v>
      </c>
      <c r="E11" s="24" t="s">
        <v>25</v>
      </c>
      <c r="F11" s="23" t="s">
        <v>26</v>
      </c>
      <c r="G11" s="25" t="s">
        <v>27</v>
      </c>
      <c r="H11" s="25" t="s">
        <v>28</v>
      </c>
      <c r="I11" s="25" t="s">
        <v>29</v>
      </c>
      <c r="J11" s="25" t="s">
        <v>30</v>
      </c>
      <c r="K11" s="25" t="s">
        <v>26</v>
      </c>
      <c r="L11" s="25" t="s">
        <v>27</v>
      </c>
      <c r="M11" s="25" t="s">
        <v>27</v>
      </c>
      <c r="N11" s="24" t="s">
        <v>31</v>
      </c>
      <c r="O11" s="13"/>
    </row>
    <row r="12" spans="1:24" x14ac:dyDescent="0.25">
      <c r="A12" s="26"/>
      <c r="B12" s="26"/>
      <c r="C12" s="12"/>
      <c r="D12" s="12"/>
      <c r="E12" s="12"/>
      <c r="F12" s="10"/>
      <c r="G12" s="10"/>
      <c r="H12" s="26"/>
      <c r="I12" s="27"/>
      <c r="J12" s="12"/>
      <c r="K12" s="12"/>
      <c r="L12" s="26"/>
      <c r="M12" s="12"/>
      <c r="N12" s="28"/>
      <c r="O12" s="29"/>
    </row>
    <row r="13" spans="1:24" ht="18" x14ac:dyDescent="0.25">
      <c r="A13" s="30" t="s">
        <v>32</v>
      </c>
      <c r="B13" s="31"/>
      <c r="C13" s="31"/>
      <c r="D13" s="31"/>
      <c r="E13" s="31"/>
      <c r="F13" s="32"/>
      <c r="G13" s="33"/>
      <c r="H13" s="31"/>
      <c r="I13" s="34"/>
      <c r="J13" s="35"/>
      <c r="K13" s="35"/>
      <c r="L13" s="31"/>
      <c r="M13" s="35"/>
      <c r="N13" s="35"/>
      <c r="O13" s="29"/>
    </row>
    <row r="14" spans="1:24" ht="18" x14ac:dyDescent="0.25">
      <c r="A14" s="36" t="s">
        <v>33</v>
      </c>
      <c r="B14" s="37">
        <v>19361.63</v>
      </c>
      <c r="C14" s="37">
        <v>12623.1</v>
      </c>
      <c r="D14" s="37">
        <v>11195.91</v>
      </c>
      <c r="E14" s="37">
        <v>12623.1</v>
      </c>
      <c r="F14" s="37">
        <v>7757.43</v>
      </c>
      <c r="G14" s="38"/>
      <c r="H14" s="38">
        <v>2615.38</v>
      </c>
      <c r="I14" s="37">
        <f>1464.23*12</f>
        <v>17570.760000000002</v>
      </c>
      <c r="J14" s="39">
        <f>SUM(F14:I14)/12</f>
        <v>2328.6308333333336</v>
      </c>
      <c r="K14" s="40">
        <f>F14/12</f>
        <v>646.45249999999999</v>
      </c>
      <c r="L14" s="41"/>
      <c r="M14" s="42"/>
      <c r="N14" s="42">
        <f>J14*12+K14*2+L14+M14</f>
        <v>29236.475000000002</v>
      </c>
      <c r="O14" s="29"/>
      <c r="P14" s="29"/>
      <c r="Q14" s="29"/>
      <c r="R14" s="29"/>
      <c r="S14" s="29"/>
      <c r="T14" s="29"/>
      <c r="U14" s="29"/>
      <c r="V14" s="29"/>
      <c r="W14" s="29"/>
      <c r="X14" s="29"/>
    </row>
    <row r="15" spans="1:24" ht="18" x14ac:dyDescent="0.25">
      <c r="A15" s="36" t="s">
        <v>34</v>
      </c>
      <c r="B15" s="37">
        <v>17632.439999999999</v>
      </c>
      <c r="C15" s="37">
        <v>12623.1</v>
      </c>
      <c r="D15" s="37">
        <v>11195.91</v>
      </c>
      <c r="E15" s="37">
        <v>12623.1</v>
      </c>
      <c r="F15" s="37">
        <v>6114.7</v>
      </c>
      <c r="G15" s="38"/>
      <c r="H15" s="38">
        <v>2615.38</v>
      </c>
      <c r="I15" s="37">
        <f>1343.12*12</f>
        <v>16117.439999999999</v>
      </c>
      <c r="J15" s="39">
        <f>SUM(F15:I15)/12</f>
        <v>2070.6266666666666</v>
      </c>
      <c r="K15" s="40">
        <f>F15/12</f>
        <v>509.55833333333334</v>
      </c>
      <c r="L15" s="41"/>
      <c r="M15" s="42"/>
      <c r="N15" s="42">
        <f>J15*12+K15*2+L15+M15</f>
        <v>25866.636666666662</v>
      </c>
      <c r="O15" s="29"/>
      <c r="P15" s="29"/>
      <c r="Q15" s="29"/>
      <c r="R15" s="29"/>
      <c r="S15" s="29"/>
      <c r="T15" s="29"/>
      <c r="U15" s="29"/>
      <c r="V15" s="29"/>
      <c r="W15" s="29"/>
      <c r="X15" s="29"/>
    </row>
    <row r="16" spans="1:24" ht="18" x14ac:dyDescent="0.25">
      <c r="A16" s="36" t="s">
        <v>35</v>
      </c>
      <c r="B16" s="37">
        <v>16213.22</v>
      </c>
      <c r="C16" s="37">
        <v>12623.1</v>
      </c>
      <c r="D16" s="37">
        <v>11195.91</v>
      </c>
      <c r="E16" s="37">
        <v>12623.1</v>
      </c>
      <c r="F16" s="37">
        <v>4766.4399999999996</v>
      </c>
      <c r="G16" s="38"/>
      <c r="H16" s="38">
        <v>2615.38</v>
      </c>
      <c r="I16" s="37">
        <f>1069.98*12</f>
        <v>12839.76</v>
      </c>
      <c r="J16" s="39">
        <f>SUM(F16:I16)/12</f>
        <v>1685.1316666666669</v>
      </c>
      <c r="K16" s="40">
        <f>F16/12</f>
        <v>397.20333333333332</v>
      </c>
      <c r="L16" s="41"/>
      <c r="M16" s="42"/>
      <c r="N16" s="42">
        <f>J16*12+K16*2+L16+M16</f>
        <v>21015.986666666668</v>
      </c>
      <c r="O16" s="29"/>
      <c r="P16" s="29"/>
      <c r="Q16" s="29"/>
      <c r="R16" s="29"/>
      <c r="S16" s="29"/>
      <c r="T16" s="29"/>
      <c r="U16" s="29"/>
      <c r="V16" s="29"/>
      <c r="W16" s="29"/>
      <c r="X16" s="29"/>
    </row>
    <row r="17" spans="1:24" ht="18" x14ac:dyDescent="0.25">
      <c r="A17" s="36" t="s">
        <v>36</v>
      </c>
      <c r="B17" s="37">
        <v>15226.37</v>
      </c>
      <c r="C17" s="37">
        <v>12623.1</v>
      </c>
      <c r="D17" s="37">
        <v>11195.91</v>
      </c>
      <c r="E17" s="37">
        <v>12623.1</v>
      </c>
      <c r="F17" s="37">
        <v>3828.94</v>
      </c>
      <c r="G17" s="38"/>
      <c r="H17" s="38">
        <v>2615.38</v>
      </c>
      <c r="I17" s="37">
        <f>774.86*12</f>
        <v>9298.32</v>
      </c>
      <c r="J17" s="39">
        <f>SUM(F17:I17)/12</f>
        <v>1311.8866666666665</v>
      </c>
      <c r="K17" s="40">
        <f>F17/12</f>
        <v>319.07833333333332</v>
      </c>
      <c r="L17" s="41"/>
      <c r="M17" s="42"/>
      <c r="N17" s="42">
        <f>J17*12+K17*2+L17+M17</f>
        <v>16380.796666666665</v>
      </c>
      <c r="O17" s="29"/>
      <c r="P17" s="29"/>
      <c r="Q17" s="29"/>
      <c r="R17" s="29"/>
      <c r="S17" s="29"/>
      <c r="T17" s="29"/>
      <c r="U17" s="29"/>
      <c r="V17" s="29"/>
      <c r="W17" s="29"/>
      <c r="X17" s="29"/>
    </row>
    <row r="18" spans="1:24" ht="18" x14ac:dyDescent="0.25">
      <c r="A18" s="36"/>
      <c r="B18" s="37"/>
      <c r="C18" s="37"/>
      <c r="D18" s="37"/>
      <c r="E18" s="37"/>
      <c r="F18" s="37"/>
      <c r="G18" s="38"/>
      <c r="H18" s="38"/>
      <c r="I18" s="43"/>
      <c r="J18" s="42"/>
      <c r="K18" s="40"/>
      <c r="L18" s="41"/>
      <c r="M18" s="42"/>
      <c r="N18" s="42"/>
      <c r="O18" s="29"/>
      <c r="P18" s="29"/>
      <c r="Q18" s="29"/>
      <c r="R18" s="29"/>
      <c r="S18" s="29"/>
      <c r="T18" s="29"/>
      <c r="U18" s="29"/>
      <c r="V18" s="29"/>
      <c r="W18" s="29"/>
      <c r="X18" s="29"/>
    </row>
    <row r="19" spans="1:24" ht="18" x14ac:dyDescent="0.25">
      <c r="A19" s="66" t="s">
        <v>37</v>
      </c>
      <c r="B19" s="37"/>
      <c r="C19" s="37"/>
      <c r="D19" s="37"/>
      <c r="E19" s="37"/>
      <c r="F19" s="37"/>
      <c r="G19" s="38"/>
      <c r="H19" s="38"/>
      <c r="I19" s="43"/>
      <c r="J19" s="42"/>
      <c r="K19" s="40"/>
      <c r="L19" s="41"/>
      <c r="M19" s="42"/>
      <c r="N19" s="42"/>
      <c r="O19" s="29"/>
      <c r="P19" s="29"/>
      <c r="Q19" s="29"/>
      <c r="R19" s="29"/>
      <c r="S19" s="29"/>
      <c r="T19" s="29"/>
      <c r="U19" s="29"/>
      <c r="V19" s="29"/>
      <c r="W19" s="29"/>
      <c r="X19" s="29"/>
    </row>
    <row r="20" spans="1:24" ht="19.5" customHeight="1" x14ac:dyDescent="0.25">
      <c r="A20" s="66"/>
      <c r="B20" s="37"/>
      <c r="C20" s="37"/>
      <c r="D20" s="37"/>
      <c r="E20" s="37"/>
      <c r="F20" s="37"/>
      <c r="G20" s="38"/>
      <c r="H20" s="38"/>
      <c r="I20" s="43"/>
      <c r="J20" s="42"/>
      <c r="K20" s="40"/>
      <c r="L20" s="41"/>
      <c r="M20" s="42"/>
      <c r="N20" s="42"/>
      <c r="O20" s="29"/>
      <c r="P20" s="29"/>
      <c r="Q20" s="29"/>
      <c r="R20" s="29"/>
      <c r="S20" s="29"/>
      <c r="T20" s="29"/>
      <c r="U20" s="29"/>
      <c r="V20" s="29"/>
      <c r="W20" s="29"/>
      <c r="X20" s="29"/>
    </row>
    <row r="21" spans="1:24" ht="18" x14ac:dyDescent="0.25">
      <c r="A21" s="36" t="s">
        <v>38</v>
      </c>
      <c r="B21" s="37">
        <v>17427.8</v>
      </c>
      <c r="C21" s="37">
        <v>12358.71</v>
      </c>
      <c r="D21" s="37">
        <v>10253.959999999999</v>
      </c>
      <c r="E21" s="37">
        <v>5888.62</v>
      </c>
      <c r="F21" s="37">
        <v>6815.16</v>
      </c>
      <c r="G21" s="38">
        <v>6233.93</v>
      </c>
      <c r="H21" s="38">
        <v>2615.38</v>
      </c>
      <c r="I21" s="37">
        <f>1464.23*12</f>
        <v>17570.760000000002</v>
      </c>
      <c r="J21" s="42">
        <f>SUM(F21:I21)/12</f>
        <v>2769.6025000000004</v>
      </c>
      <c r="K21" s="40">
        <f>F21/12</f>
        <v>567.92999999999995</v>
      </c>
      <c r="L21" s="41">
        <f>G21/12*2/3</f>
        <v>346.3294444444445</v>
      </c>
      <c r="M21" s="41">
        <f>G21/12*2/3</f>
        <v>346.3294444444445</v>
      </c>
      <c r="N21" s="42">
        <f>J21*12+K21*2+L21+M21</f>
        <v>35063.748888888898</v>
      </c>
      <c r="O21" s="29"/>
      <c r="P21" s="29"/>
      <c r="Q21" s="29"/>
      <c r="R21" s="29"/>
      <c r="S21" s="29"/>
      <c r="T21" s="29"/>
      <c r="U21" s="29"/>
      <c r="V21" s="29"/>
      <c r="W21" s="29"/>
      <c r="X21" s="29"/>
    </row>
    <row r="22" spans="1:24" ht="18" x14ac:dyDescent="0.25">
      <c r="A22" s="36" t="s">
        <v>39</v>
      </c>
      <c r="B22" s="37">
        <v>15698.61</v>
      </c>
      <c r="C22" s="37">
        <v>12358.71</v>
      </c>
      <c r="D22" s="37">
        <v>10253.959999999999</v>
      </c>
      <c r="E22" s="37">
        <v>5888.62</v>
      </c>
      <c r="F22" s="37">
        <v>5172.42</v>
      </c>
      <c r="G22" s="38">
        <v>6233.93</v>
      </c>
      <c r="H22" s="38">
        <v>2615.38</v>
      </c>
      <c r="I22" s="37">
        <f>1343.12*12</f>
        <v>16117.439999999999</v>
      </c>
      <c r="J22" s="42">
        <f>SUM(F22:I22)/12</f>
        <v>2511.5974999999999</v>
      </c>
      <c r="K22" s="40">
        <f>F22/12</f>
        <v>431.03500000000003</v>
      </c>
      <c r="L22" s="41">
        <f>G22/12*2/3</f>
        <v>346.3294444444445</v>
      </c>
      <c r="M22" s="41">
        <f>G22/12*2/3</f>
        <v>346.3294444444445</v>
      </c>
      <c r="N22" s="42">
        <f>J22*12+K22*2+L22+M22</f>
        <v>31693.898888888885</v>
      </c>
      <c r="O22" s="29"/>
      <c r="P22" s="29"/>
      <c r="Q22" s="29"/>
      <c r="R22" s="29"/>
      <c r="S22" s="29"/>
      <c r="T22" s="29"/>
      <c r="U22" s="29"/>
      <c r="V22" s="29"/>
      <c r="W22" s="29"/>
      <c r="X22" s="29"/>
    </row>
    <row r="23" spans="1:24" ht="18" x14ac:dyDescent="0.25">
      <c r="A23" s="36" t="s">
        <v>40</v>
      </c>
      <c r="B23" s="37">
        <v>14279.4</v>
      </c>
      <c r="C23" s="37">
        <v>11187.49</v>
      </c>
      <c r="D23" s="37">
        <v>10253.959999999999</v>
      </c>
      <c r="E23" s="37">
        <v>5888.62</v>
      </c>
      <c r="F23" s="37">
        <v>3824.16</v>
      </c>
      <c r="G23" s="38">
        <v>5105.46</v>
      </c>
      <c r="H23" s="38">
        <v>2615.38</v>
      </c>
      <c r="I23" s="37">
        <f>1069.98*12</f>
        <v>12839.76</v>
      </c>
      <c r="J23" s="42">
        <f>SUM(F23:I23)/12</f>
        <v>2032.0633333333335</v>
      </c>
      <c r="K23" s="40">
        <f>F23/12</f>
        <v>318.68</v>
      </c>
      <c r="L23" s="41">
        <f>G23/12*2/3</f>
        <v>283.63666666666666</v>
      </c>
      <c r="M23" s="41">
        <f>G23/12*2/3</f>
        <v>283.63666666666666</v>
      </c>
      <c r="N23" s="42">
        <f>J23*12+K23*2+L23+M23</f>
        <v>25589.393333333333</v>
      </c>
      <c r="O23" s="29"/>
      <c r="P23" s="29"/>
      <c r="Q23" s="29"/>
      <c r="R23" s="29"/>
      <c r="S23" s="29"/>
      <c r="T23" s="29"/>
      <c r="U23" s="29"/>
      <c r="V23" s="29"/>
      <c r="W23" s="29"/>
      <c r="X23" s="29"/>
    </row>
    <row r="24" spans="1:24" ht="18" x14ac:dyDescent="0.25">
      <c r="A24" s="36" t="s">
        <v>41</v>
      </c>
      <c r="B24" s="37">
        <v>13292.55</v>
      </c>
      <c r="C24" s="37">
        <v>10127.32</v>
      </c>
      <c r="D24" s="37">
        <v>10253.959999999999</v>
      </c>
      <c r="E24" s="37">
        <v>5888.62</v>
      </c>
      <c r="F24" s="37">
        <v>2886.65</v>
      </c>
      <c r="G24" s="38">
        <v>4083.99</v>
      </c>
      <c r="H24" s="38">
        <v>2615.38</v>
      </c>
      <c r="I24" s="37">
        <f>774.86*12</f>
        <v>9298.32</v>
      </c>
      <c r="J24" s="42">
        <f>SUM(F24:I24)/12</f>
        <v>1573.6949999999999</v>
      </c>
      <c r="K24" s="40">
        <f>F24/12</f>
        <v>240.55416666666667</v>
      </c>
      <c r="L24" s="41">
        <f>G24/12*2/3</f>
        <v>226.88833333333332</v>
      </c>
      <c r="M24" s="41">
        <f>G24/12*2/3</f>
        <v>226.88833333333332</v>
      </c>
      <c r="N24" s="42">
        <f>J24*12+K24*2+L24+M24</f>
        <v>19819.224999999999</v>
      </c>
      <c r="O24" s="29"/>
      <c r="P24" s="29"/>
      <c r="Q24" s="29"/>
      <c r="R24" s="29"/>
      <c r="S24" s="29"/>
      <c r="T24" s="29"/>
      <c r="U24" s="29"/>
      <c r="V24" s="29"/>
      <c r="W24" s="29"/>
      <c r="X24" s="29"/>
    </row>
    <row r="25" spans="1:24" ht="18" x14ac:dyDescent="0.25">
      <c r="A25" s="36"/>
      <c r="B25" s="37"/>
      <c r="C25" s="37"/>
      <c r="D25" s="37"/>
      <c r="E25" s="37"/>
      <c r="F25" s="37"/>
      <c r="G25" s="38"/>
      <c r="H25" s="38"/>
      <c r="I25" s="43"/>
      <c r="J25" s="42"/>
      <c r="K25" s="40"/>
      <c r="L25" s="41"/>
      <c r="M25" s="41"/>
      <c r="N25" s="42"/>
      <c r="O25" s="29"/>
      <c r="P25" s="29"/>
      <c r="Q25" s="29"/>
      <c r="R25" s="29"/>
      <c r="S25" s="29"/>
      <c r="T25" s="29"/>
      <c r="U25" s="29"/>
      <c r="V25" s="29"/>
      <c r="W25" s="29"/>
      <c r="X25" s="29"/>
    </row>
    <row r="26" spans="1:24" ht="18" x14ac:dyDescent="0.25">
      <c r="A26" s="44" t="s">
        <v>42</v>
      </c>
      <c r="B26" s="37"/>
      <c r="C26" s="37"/>
      <c r="D26" s="37"/>
      <c r="E26" s="37"/>
      <c r="F26" s="37"/>
      <c r="G26" s="38"/>
      <c r="H26" s="38"/>
      <c r="I26" s="43"/>
      <c r="J26" s="42"/>
      <c r="K26" s="40"/>
      <c r="L26" s="41"/>
      <c r="M26" s="41"/>
      <c r="N26" s="42"/>
      <c r="O26" s="29"/>
      <c r="P26" s="29"/>
      <c r="Q26" s="29"/>
      <c r="R26" s="29"/>
      <c r="S26" s="29"/>
      <c r="T26" s="29"/>
      <c r="U26" s="29"/>
      <c r="V26" s="29"/>
      <c r="W26" s="29"/>
      <c r="X26" s="29"/>
    </row>
    <row r="27" spans="1:24" ht="18" x14ac:dyDescent="0.25">
      <c r="A27" s="30" t="s">
        <v>43</v>
      </c>
      <c r="B27" s="37"/>
      <c r="C27" s="37"/>
      <c r="D27" s="37"/>
      <c r="E27" s="37"/>
      <c r="F27" s="37"/>
      <c r="G27" s="38"/>
      <c r="H27" s="38"/>
      <c r="I27" s="43"/>
      <c r="J27" s="42"/>
      <c r="K27" s="40"/>
      <c r="L27" s="41"/>
      <c r="M27" s="41"/>
      <c r="N27" s="42"/>
      <c r="O27" s="29"/>
      <c r="P27" s="29"/>
      <c r="Q27" s="29"/>
      <c r="R27" s="29"/>
      <c r="S27" s="29"/>
      <c r="T27" s="29"/>
      <c r="U27" s="29"/>
      <c r="V27" s="29"/>
      <c r="W27" s="29"/>
      <c r="X27" s="29"/>
    </row>
    <row r="28" spans="1:24" ht="18" x14ac:dyDescent="0.25">
      <c r="A28" s="30" t="s">
        <v>44</v>
      </c>
      <c r="B28" s="37"/>
      <c r="C28" s="37"/>
      <c r="D28" s="37"/>
      <c r="E28" s="37"/>
      <c r="F28" s="37"/>
      <c r="G28" s="38"/>
      <c r="H28" s="38"/>
      <c r="I28" s="43"/>
      <c r="J28" s="42"/>
      <c r="K28" s="40"/>
      <c r="L28" s="41"/>
      <c r="M28" s="41"/>
      <c r="N28" s="42"/>
      <c r="O28" s="29"/>
      <c r="P28" s="29"/>
      <c r="Q28" s="29"/>
      <c r="R28" s="29"/>
      <c r="S28" s="29"/>
      <c r="T28" s="29"/>
      <c r="U28" s="29"/>
      <c r="V28" s="29"/>
      <c r="W28" s="29"/>
      <c r="X28" s="29"/>
    </row>
    <row r="29" spans="1:24" ht="18" x14ac:dyDescent="0.25">
      <c r="A29" s="36" t="s">
        <v>41</v>
      </c>
      <c r="B29" s="37">
        <v>13292.55</v>
      </c>
      <c r="C29" s="37">
        <v>10127.32</v>
      </c>
      <c r="D29" s="37">
        <v>10253.959999999999</v>
      </c>
      <c r="E29" s="37">
        <v>5888.62</v>
      </c>
      <c r="F29" s="37">
        <v>2886.65</v>
      </c>
      <c r="G29" s="38">
        <v>4083.99</v>
      </c>
      <c r="H29" s="38">
        <v>2615.38</v>
      </c>
      <c r="I29" s="37">
        <f>774.86*12</f>
        <v>9298.32</v>
      </c>
      <c r="J29" s="42">
        <f>SUM(F29:I29)/12</f>
        <v>1573.6949999999999</v>
      </c>
      <c r="K29" s="40">
        <f>F29/12</f>
        <v>240.55416666666667</v>
      </c>
      <c r="L29" s="41">
        <f>G29/12*2/3</f>
        <v>226.88833333333332</v>
      </c>
      <c r="M29" s="41">
        <f>G29/12*2/3</f>
        <v>226.88833333333332</v>
      </c>
      <c r="N29" s="42">
        <f>J29*12+K29*2+L29+M29</f>
        <v>19819.224999999999</v>
      </c>
      <c r="O29" s="29"/>
      <c r="P29" s="29"/>
      <c r="Q29" s="29"/>
      <c r="R29" s="29"/>
      <c r="S29" s="29"/>
      <c r="T29" s="29"/>
      <c r="U29" s="29"/>
      <c r="V29" s="29"/>
      <c r="W29" s="29"/>
      <c r="X29" s="29"/>
    </row>
    <row r="30" spans="1:24" ht="18" x14ac:dyDescent="0.25">
      <c r="A30" s="36"/>
      <c r="B30" s="37"/>
      <c r="C30" s="37"/>
      <c r="D30" s="37"/>
      <c r="E30" s="37"/>
      <c r="F30" s="37"/>
      <c r="G30" s="38"/>
      <c r="H30" s="38"/>
      <c r="I30" s="43"/>
      <c r="J30" s="42"/>
      <c r="K30" s="40"/>
      <c r="L30" s="41"/>
      <c r="M30" s="41"/>
      <c r="N30" s="42"/>
      <c r="O30" s="29"/>
      <c r="P30" s="29"/>
      <c r="Q30" s="29"/>
      <c r="R30" s="29"/>
      <c r="S30" s="29"/>
      <c r="T30" s="29"/>
      <c r="U30" s="29"/>
      <c r="V30" s="29"/>
      <c r="W30" s="29"/>
      <c r="X30" s="29"/>
    </row>
    <row r="31" spans="1:24" ht="12.75" customHeight="1" x14ac:dyDescent="0.25">
      <c r="A31" s="66" t="s">
        <v>45</v>
      </c>
      <c r="B31" s="37"/>
      <c r="C31" s="37"/>
      <c r="D31" s="37"/>
      <c r="E31" s="37"/>
      <c r="F31" s="37"/>
      <c r="G31" s="38"/>
      <c r="H31" s="38"/>
      <c r="I31" s="43"/>
      <c r="J31" s="42"/>
      <c r="K31" s="40"/>
      <c r="L31" s="41"/>
      <c r="M31" s="41"/>
      <c r="N31" s="42"/>
      <c r="O31" s="29"/>
      <c r="P31" s="29"/>
      <c r="Q31" s="29"/>
      <c r="R31" s="29"/>
      <c r="S31" s="29"/>
      <c r="T31" s="29"/>
      <c r="U31" s="29"/>
      <c r="V31" s="29"/>
      <c r="W31" s="29"/>
      <c r="X31" s="29"/>
    </row>
    <row r="32" spans="1:24" ht="24" customHeight="1" x14ac:dyDescent="0.25">
      <c r="A32" s="66"/>
      <c r="B32" s="37"/>
      <c r="C32" s="37"/>
      <c r="D32" s="37"/>
      <c r="E32" s="37"/>
      <c r="F32" s="37"/>
      <c r="G32" s="38"/>
      <c r="H32" s="38"/>
      <c r="I32" s="43"/>
      <c r="J32" s="42"/>
      <c r="K32" s="40"/>
      <c r="L32" s="41"/>
      <c r="M32" s="41"/>
      <c r="N32" s="42"/>
      <c r="O32" s="29"/>
      <c r="P32" s="29"/>
      <c r="Q32" s="29"/>
      <c r="R32" s="29"/>
      <c r="S32" s="29"/>
      <c r="T32" s="29"/>
      <c r="U32" s="29"/>
      <c r="V32" s="29"/>
      <c r="W32" s="29"/>
      <c r="X32" s="29"/>
    </row>
    <row r="33" spans="1:24" ht="18" x14ac:dyDescent="0.25">
      <c r="A33" s="36" t="s">
        <v>38</v>
      </c>
      <c r="B33" s="37">
        <v>16046.58</v>
      </c>
      <c r="C33" s="37">
        <v>12358.71</v>
      </c>
      <c r="D33" s="37">
        <v>8995.8799999999992</v>
      </c>
      <c r="E33" s="37">
        <v>3635.97</v>
      </c>
      <c r="F33" s="37">
        <v>6698.17</v>
      </c>
      <c r="G33" s="38">
        <v>8404.36</v>
      </c>
      <c r="H33" s="38">
        <v>2615.38</v>
      </c>
      <c r="I33" s="37">
        <f>1464.23*12</f>
        <v>17570.760000000002</v>
      </c>
      <c r="J33" s="42">
        <f>SUM(F33:I33)/12</f>
        <v>2940.7224999999999</v>
      </c>
      <c r="K33" s="40">
        <f>F33/12</f>
        <v>558.18083333333334</v>
      </c>
      <c r="L33" s="41">
        <f>G33/12*2/3</f>
        <v>466.9088888888889</v>
      </c>
      <c r="M33" s="41">
        <f>G33/12*2/3</f>
        <v>466.9088888888889</v>
      </c>
      <c r="N33" s="42">
        <f>J33*12+K33*2+L33+M33</f>
        <v>37338.849444444437</v>
      </c>
      <c r="O33" s="29"/>
      <c r="P33" s="29"/>
      <c r="Q33" s="29"/>
      <c r="R33" s="29"/>
      <c r="S33" s="29"/>
      <c r="T33" s="29"/>
      <c r="U33" s="29"/>
      <c r="V33" s="29"/>
      <c r="W33" s="29"/>
      <c r="X33" s="29"/>
    </row>
    <row r="34" spans="1:24" ht="18" x14ac:dyDescent="0.25">
      <c r="A34" s="36" t="s">
        <v>39</v>
      </c>
      <c r="B34" s="37">
        <v>14036.67</v>
      </c>
      <c r="C34" s="37">
        <v>12358.71</v>
      </c>
      <c r="D34" s="37">
        <v>8995.8799999999992</v>
      </c>
      <c r="E34" s="37">
        <v>3635.97</v>
      </c>
      <c r="F34" s="37">
        <v>4788.76</v>
      </c>
      <c r="G34" s="38">
        <v>8404.36</v>
      </c>
      <c r="H34" s="38">
        <v>2615.38</v>
      </c>
      <c r="I34" s="37">
        <f>1343.12*12</f>
        <v>16117.439999999999</v>
      </c>
      <c r="J34" s="42">
        <f>SUM(F34:I34)/12</f>
        <v>2660.4949999999999</v>
      </c>
      <c r="K34" s="40">
        <f>F34/12</f>
        <v>399.06333333333333</v>
      </c>
      <c r="L34" s="41">
        <f>G34/12*2/3</f>
        <v>466.9088888888889</v>
      </c>
      <c r="M34" s="41">
        <f>G34/12*2/3</f>
        <v>466.9088888888889</v>
      </c>
      <c r="N34" s="42">
        <f>J34*12+K34*2+L34+M34</f>
        <v>33657.88444444444</v>
      </c>
      <c r="O34" s="29"/>
      <c r="P34" s="29"/>
      <c r="Q34" s="29"/>
      <c r="R34" s="29"/>
      <c r="S34" s="29"/>
      <c r="T34" s="29"/>
      <c r="U34" s="29"/>
      <c r="V34" s="29"/>
      <c r="W34" s="29"/>
      <c r="X34" s="29"/>
    </row>
    <row r="35" spans="1:24" ht="18" x14ac:dyDescent="0.25">
      <c r="A35" s="36" t="s">
        <v>40</v>
      </c>
      <c r="B35" s="37">
        <v>12645.27</v>
      </c>
      <c r="C35" s="37">
        <v>11187.49</v>
      </c>
      <c r="D35" s="37">
        <v>8995.8799999999992</v>
      </c>
      <c r="E35" s="37">
        <v>3635.97</v>
      </c>
      <c r="F35" s="37">
        <v>3466.93</v>
      </c>
      <c r="G35" s="38">
        <v>7275.88</v>
      </c>
      <c r="H35" s="38">
        <v>2615.38</v>
      </c>
      <c r="I35" s="37">
        <f>1069.98*12</f>
        <v>12839.76</v>
      </c>
      <c r="J35" s="42">
        <f>SUM(F35:I35)/12</f>
        <v>2183.1624999999999</v>
      </c>
      <c r="K35" s="40">
        <f>F35/12</f>
        <v>288.9108333333333</v>
      </c>
      <c r="L35" s="41">
        <f>G35/12*2/3</f>
        <v>404.21555555555557</v>
      </c>
      <c r="M35" s="41">
        <f>G35/12*2/3</f>
        <v>404.21555555555557</v>
      </c>
      <c r="N35" s="42">
        <f>J35*12+K35*2+L35+M35</f>
        <v>27584.202777777773</v>
      </c>
      <c r="O35" s="29"/>
      <c r="P35" s="29"/>
      <c r="Q35" s="29"/>
      <c r="R35" s="29"/>
      <c r="S35" s="29"/>
      <c r="T35" s="29"/>
      <c r="U35" s="29"/>
      <c r="V35" s="29"/>
      <c r="W35" s="29"/>
      <c r="X35" s="29"/>
    </row>
    <row r="36" spans="1:24" ht="18" x14ac:dyDescent="0.25">
      <c r="A36" s="36" t="s">
        <v>41</v>
      </c>
      <c r="B36" s="37">
        <v>11677.75</v>
      </c>
      <c r="C36" s="37">
        <v>10127.32</v>
      </c>
      <c r="D36" s="37">
        <v>8995.8799999999992</v>
      </c>
      <c r="E36" s="37">
        <v>3635.97</v>
      </c>
      <c r="F36" s="37">
        <v>2547.7800000000002</v>
      </c>
      <c r="G36" s="38">
        <v>6254.41</v>
      </c>
      <c r="H36" s="38">
        <v>2615.38</v>
      </c>
      <c r="I36" s="37">
        <f>774.86*12</f>
        <v>9298.32</v>
      </c>
      <c r="J36" s="42">
        <f>SUM(F36:I36)/12</f>
        <v>1726.3241666666665</v>
      </c>
      <c r="K36" s="40">
        <f>F36/12</f>
        <v>212.31500000000003</v>
      </c>
      <c r="L36" s="41">
        <f>G36/12*2/3</f>
        <v>347.46722222222223</v>
      </c>
      <c r="M36" s="41">
        <f>G36/12*2/3</f>
        <v>347.46722222222223</v>
      </c>
      <c r="N36" s="42">
        <f>J36*12+K36*2+L36+M36</f>
        <v>21835.454444444444</v>
      </c>
      <c r="O36" s="29"/>
      <c r="P36" s="29"/>
      <c r="Q36" s="29"/>
      <c r="R36" s="29"/>
      <c r="S36" s="29"/>
      <c r="T36" s="29"/>
      <c r="U36" s="29"/>
      <c r="V36" s="29"/>
      <c r="W36" s="29"/>
      <c r="X36" s="29"/>
    </row>
    <row r="37" spans="1:24" ht="18" x14ac:dyDescent="0.25">
      <c r="A37" s="36"/>
      <c r="B37" s="37"/>
      <c r="C37" s="37"/>
      <c r="D37" s="37"/>
      <c r="E37" s="37"/>
      <c r="F37" s="37"/>
      <c r="G37" s="38"/>
      <c r="H37" s="38"/>
      <c r="I37" s="43"/>
      <c r="J37" s="42"/>
      <c r="K37" s="40"/>
      <c r="L37" s="41"/>
      <c r="M37" s="41"/>
      <c r="N37" s="42"/>
      <c r="O37" s="29"/>
      <c r="P37" s="29"/>
      <c r="Q37" s="29"/>
      <c r="R37" s="29"/>
      <c r="S37" s="29"/>
      <c r="T37" s="29"/>
      <c r="U37" s="29"/>
      <c r="V37" s="29"/>
      <c r="W37" s="29"/>
      <c r="X37" s="29"/>
    </row>
    <row r="38" spans="1:24" ht="18" x14ac:dyDescent="0.25">
      <c r="A38" s="30" t="s">
        <v>46</v>
      </c>
      <c r="B38" s="37">
        <v>9955.6299999999992</v>
      </c>
      <c r="C38" s="37">
        <v>5436.02</v>
      </c>
      <c r="D38" s="37">
        <v>8995.8799999999992</v>
      </c>
      <c r="E38" s="37">
        <v>2121.75</v>
      </c>
      <c r="F38" s="37">
        <v>911.77</v>
      </c>
      <c r="G38" s="38">
        <v>3193.3</v>
      </c>
      <c r="H38" s="38"/>
      <c r="I38" s="37">
        <f>449.13*12</f>
        <v>5389.5599999999995</v>
      </c>
      <c r="J38" s="42">
        <f>SUM(F38:I38)/12</f>
        <v>791.21916666666664</v>
      </c>
      <c r="K38" s="40">
        <f>F38/12</f>
        <v>75.980833333333337</v>
      </c>
      <c r="L38" s="41">
        <f>G38/12*2/3</f>
        <v>177.40555555555557</v>
      </c>
      <c r="M38" s="41">
        <f>G38/12*2/3</f>
        <v>177.40555555555557</v>
      </c>
      <c r="N38" s="42">
        <f>J38*12+K38*2+L38+M38</f>
        <v>10001.402777777776</v>
      </c>
      <c r="O38" s="29"/>
      <c r="P38" s="29"/>
      <c r="Q38" s="29"/>
      <c r="R38" s="29"/>
      <c r="S38" s="29"/>
      <c r="T38" s="29"/>
      <c r="U38" s="29"/>
      <c r="V38" s="29"/>
      <c r="W38" s="29"/>
      <c r="X38" s="29"/>
    </row>
    <row r="39" spans="1:24" ht="18" x14ac:dyDescent="0.25">
      <c r="A39" s="30" t="s">
        <v>47</v>
      </c>
      <c r="B39" s="37">
        <v>8530.7199999999993</v>
      </c>
      <c r="C39" s="37">
        <v>4032.48</v>
      </c>
      <c r="D39" s="37">
        <v>8995.8799999999992</v>
      </c>
      <c r="E39" s="37">
        <v>2121.75</v>
      </c>
      <c r="F39" s="37"/>
      <c r="G39" s="38">
        <v>1840.98</v>
      </c>
      <c r="H39" s="41"/>
      <c r="I39" s="37">
        <f>532.95*12</f>
        <v>6395.4000000000005</v>
      </c>
      <c r="J39" s="42">
        <f>SUM(F39:I39)/12</f>
        <v>686.36500000000012</v>
      </c>
      <c r="K39" s="40"/>
      <c r="L39" s="41">
        <f>G39/12*2/3</f>
        <v>102.27666666666666</v>
      </c>
      <c r="M39" s="41">
        <f>G39/12*2/3</f>
        <v>102.27666666666666</v>
      </c>
      <c r="N39" s="42">
        <f>J39*12+K39*2+L39+M39</f>
        <v>8440.9333333333343</v>
      </c>
      <c r="O39" s="29"/>
      <c r="P39" s="29"/>
      <c r="Q39" s="29"/>
      <c r="R39" s="29"/>
      <c r="S39" s="29"/>
      <c r="T39" s="29"/>
      <c r="U39" s="29"/>
      <c r="V39" s="29"/>
      <c r="W39" s="29"/>
      <c r="X39" s="29"/>
    </row>
    <row r="40" spans="1:24" ht="18" x14ac:dyDescent="0.25">
      <c r="A40" s="45"/>
      <c r="B40" s="46"/>
      <c r="C40" s="47"/>
      <c r="D40" s="48"/>
      <c r="E40" s="48"/>
      <c r="F40" s="49"/>
      <c r="G40" s="50"/>
      <c r="H40" s="51"/>
      <c r="I40" s="52"/>
      <c r="J40" s="47"/>
      <c r="K40" s="48"/>
      <c r="L40" s="51"/>
      <c r="M40" s="47"/>
      <c r="N40" s="47"/>
      <c r="O40" s="13"/>
    </row>
    <row r="41" spans="1:24" x14ac:dyDescent="0.25">
      <c r="O41" s="13"/>
    </row>
    <row r="42" spans="1:24" s="56" customFormat="1" ht="18" x14ac:dyDescent="0.25">
      <c r="A42" s="53" t="s">
        <v>48</v>
      </c>
      <c r="B42" s="54"/>
      <c r="C42" s="54"/>
      <c r="D42" s="54"/>
      <c r="E42" s="54"/>
      <c r="F42" s="54"/>
      <c r="G42" s="54"/>
      <c r="H42" s="54"/>
      <c r="I42" s="54"/>
      <c r="J42" s="54"/>
      <c r="K42" s="54"/>
      <c r="L42" s="54"/>
      <c r="M42" s="54"/>
      <c r="N42" s="54"/>
      <c r="O42" s="13"/>
      <c r="P42" s="55"/>
    </row>
    <row r="43" spans="1:24" s="56" customFormat="1" ht="18" x14ac:dyDescent="0.25">
      <c r="A43" s="57"/>
      <c r="B43" s="54"/>
      <c r="C43" s="54"/>
      <c r="D43" s="54"/>
      <c r="E43" s="54"/>
      <c r="F43" s="54"/>
      <c r="G43" s="54"/>
      <c r="H43" s="54"/>
      <c r="I43" s="54"/>
      <c r="J43" s="54"/>
      <c r="K43" s="54"/>
      <c r="L43" s="54"/>
      <c r="M43" s="54"/>
      <c r="N43" s="54"/>
      <c r="O43" s="13"/>
      <c r="P43" s="55"/>
    </row>
    <row r="44" spans="1:24" s="56" customFormat="1" ht="16.5" customHeight="1" x14ac:dyDescent="0.25">
      <c r="A44" s="67" t="s">
        <v>49</v>
      </c>
      <c r="B44" s="67"/>
      <c r="C44" s="67"/>
      <c r="D44" s="67"/>
      <c r="E44" s="67"/>
      <c r="F44" s="67"/>
      <c r="G44" s="67"/>
      <c r="H44" s="67"/>
      <c r="I44" s="67"/>
      <c r="J44" s="67"/>
      <c r="K44" s="67"/>
      <c r="L44" s="67"/>
      <c r="M44" s="67"/>
      <c r="N44" s="67"/>
      <c r="O44" s="13"/>
      <c r="P44" s="55"/>
    </row>
    <row r="45" spans="1:24" s="56" customFormat="1" ht="18" x14ac:dyDescent="0.25">
      <c r="A45" s="57" t="s">
        <v>50</v>
      </c>
      <c r="B45" s="54"/>
      <c r="C45" s="54"/>
      <c r="D45" s="54"/>
      <c r="E45" s="54"/>
      <c r="F45" s="54"/>
      <c r="G45" s="54"/>
      <c r="H45" s="54"/>
      <c r="I45" s="54"/>
      <c r="J45" s="54"/>
      <c r="K45" s="54"/>
      <c r="L45" s="54"/>
      <c r="M45" s="54"/>
      <c r="N45" s="54"/>
      <c r="O45" s="13"/>
      <c r="P45" s="55"/>
    </row>
    <row r="46" spans="1:24" s="56" customFormat="1" ht="18" x14ac:dyDescent="0.25">
      <c r="A46" s="57"/>
      <c r="B46" s="54"/>
      <c r="C46" s="54"/>
      <c r="D46" s="54"/>
      <c r="E46" s="54"/>
      <c r="F46" s="54"/>
      <c r="G46" s="54"/>
      <c r="H46" s="54"/>
      <c r="I46" s="54"/>
      <c r="J46" s="54"/>
      <c r="K46" s="54"/>
      <c r="L46" s="54"/>
      <c r="M46" s="54"/>
      <c r="N46" s="54"/>
      <c r="O46" s="13"/>
      <c r="P46" s="55"/>
    </row>
    <row r="47" spans="1:24" s="56" customFormat="1" ht="18" x14ac:dyDescent="0.25">
      <c r="A47" s="59" t="s">
        <v>51</v>
      </c>
      <c r="B47" s="59"/>
      <c r="C47" s="59"/>
      <c r="D47" s="59"/>
      <c r="E47" s="59"/>
      <c r="F47" s="59"/>
      <c r="G47" s="59"/>
      <c r="H47" s="59"/>
      <c r="I47" s="59"/>
      <c r="J47" s="59"/>
      <c r="K47" s="59"/>
      <c r="L47" s="59"/>
      <c r="M47" s="59"/>
      <c r="N47" s="59"/>
      <c r="O47" s="13"/>
      <c r="P47" s="55"/>
    </row>
    <row r="48" spans="1:24" s="56" customFormat="1" ht="18" x14ac:dyDescent="0.25">
      <c r="A48" s="57" t="s">
        <v>52</v>
      </c>
      <c r="B48" s="54"/>
      <c r="C48" s="54"/>
      <c r="D48" s="54"/>
      <c r="E48" s="54"/>
      <c r="F48" s="54"/>
      <c r="G48" s="54"/>
      <c r="H48" s="54"/>
      <c r="I48" s="54"/>
      <c r="J48" s="54"/>
      <c r="K48" s="54"/>
      <c r="L48" s="54"/>
      <c r="M48" s="54"/>
      <c r="N48" s="54"/>
      <c r="O48" s="13"/>
      <c r="P48" s="55"/>
    </row>
    <row r="49" spans="1:16" s="56" customFormat="1" ht="18" x14ac:dyDescent="0.25">
      <c r="A49" s="57"/>
      <c r="B49" s="54"/>
      <c r="C49" s="54"/>
      <c r="D49" s="54"/>
      <c r="E49" s="54"/>
      <c r="F49" s="54"/>
      <c r="G49" s="54"/>
      <c r="H49" s="54"/>
      <c r="I49" s="54"/>
      <c r="J49" s="54"/>
      <c r="K49" s="54"/>
      <c r="L49" s="54"/>
      <c r="M49" s="54"/>
      <c r="N49" s="54"/>
      <c r="O49" s="13"/>
      <c r="P49" s="55"/>
    </row>
    <row r="50" spans="1:16" s="56" customFormat="1" ht="18" x14ac:dyDescent="0.25">
      <c r="A50" s="59" t="s">
        <v>53</v>
      </c>
      <c r="B50" s="59"/>
      <c r="C50" s="59"/>
      <c r="D50" s="59"/>
      <c r="E50" s="59"/>
      <c r="F50" s="59"/>
      <c r="G50" s="59"/>
      <c r="H50" s="59"/>
      <c r="I50" s="59"/>
      <c r="J50" s="59"/>
      <c r="K50" s="59"/>
      <c r="L50" s="59"/>
      <c r="M50" s="59"/>
      <c r="N50" s="59"/>
      <c r="O50" s="13"/>
      <c r="P50" s="55"/>
    </row>
    <row r="51" spans="1:16" s="56" customFormat="1" ht="17.25" customHeight="1" x14ac:dyDescent="0.25">
      <c r="A51" s="53"/>
      <c r="B51" s="53"/>
      <c r="C51" s="53"/>
      <c r="D51" s="53"/>
      <c r="E51" s="53"/>
      <c r="F51" s="53"/>
      <c r="G51" s="53"/>
      <c r="H51" s="53"/>
      <c r="I51" s="53"/>
      <c r="J51" s="53"/>
      <c r="K51" s="53"/>
      <c r="L51" s="53"/>
      <c r="M51" s="53"/>
      <c r="N51" s="53"/>
      <c r="O51" s="13"/>
      <c r="P51" s="55"/>
    </row>
    <row r="52" spans="1:16" s="56" customFormat="1" ht="18" x14ac:dyDescent="0.25">
      <c r="A52" s="53" t="s">
        <v>54</v>
      </c>
      <c r="B52" s="53"/>
      <c r="C52" s="53"/>
      <c r="D52" s="53"/>
      <c r="E52" s="53"/>
      <c r="F52" s="53"/>
      <c r="G52" s="53"/>
      <c r="H52" s="53"/>
      <c r="I52" s="53"/>
      <c r="J52" s="53"/>
      <c r="K52" s="53"/>
      <c r="L52" s="53"/>
      <c r="M52" s="53"/>
      <c r="N52" s="53"/>
      <c r="O52" s="13"/>
      <c r="P52" s="55"/>
    </row>
    <row r="53" spans="1:16" s="56" customFormat="1" ht="18" x14ac:dyDescent="0.25">
      <c r="A53" s="53" t="s">
        <v>55</v>
      </c>
      <c r="B53" s="53"/>
      <c r="C53" s="53"/>
      <c r="D53" s="53"/>
      <c r="E53" s="53"/>
      <c r="F53" s="53"/>
      <c r="G53" s="53"/>
      <c r="H53" s="53"/>
      <c r="I53" s="53"/>
      <c r="J53" s="53"/>
      <c r="K53" s="53"/>
      <c r="L53" s="53"/>
      <c r="M53" s="53"/>
      <c r="N53" s="53"/>
      <c r="O53" s="13"/>
      <c r="P53" s="55"/>
    </row>
    <row r="54" spans="1:16" s="56" customFormat="1" ht="18" x14ac:dyDescent="0.25">
      <c r="A54" s="58" t="s">
        <v>56</v>
      </c>
      <c r="B54" s="58"/>
      <c r="C54" s="58"/>
      <c r="D54" s="58"/>
      <c r="E54" s="58"/>
      <c r="F54" s="58"/>
      <c r="G54" s="58"/>
      <c r="H54" s="58"/>
      <c r="I54" s="58"/>
      <c r="J54" s="58"/>
      <c r="K54" s="58"/>
      <c r="L54" s="58"/>
      <c r="M54" s="58"/>
      <c r="N54" s="58"/>
      <c r="O54" s="13"/>
      <c r="P54" s="55"/>
    </row>
    <row r="55" spans="1:16" s="56" customFormat="1" ht="18" x14ac:dyDescent="0.25">
      <c r="A55" s="53" t="s">
        <v>57</v>
      </c>
      <c r="B55" s="53"/>
      <c r="C55" s="53"/>
      <c r="D55" s="53"/>
      <c r="E55" s="53"/>
      <c r="F55" s="53"/>
      <c r="G55" s="53"/>
      <c r="H55" s="53"/>
      <c r="I55" s="53"/>
      <c r="J55" s="53"/>
      <c r="K55" s="53"/>
      <c r="L55" s="53"/>
      <c r="M55" s="53"/>
      <c r="N55" s="53"/>
      <c r="P55" s="55"/>
    </row>
    <row r="56" spans="1:16" s="56" customFormat="1" ht="18" x14ac:dyDescent="0.25">
      <c r="A56" s="54"/>
      <c r="B56" s="54"/>
      <c r="C56" s="54"/>
      <c r="D56" s="54"/>
      <c r="E56" s="54"/>
      <c r="F56" s="54"/>
      <c r="G56" s="54"/>
      <c r="H56" s="54"/>
      <c r="I56" s="54"/>
      <c r="J56" s="54"/>
      <c r="K56" s="54"/>
      <c r="L56" s="54"/>
      <c r="M56" s="54"/>
      <c r="N56" s="54"/>
      <c r="P56" s="55"/>
    </row>
    <row r="57" spans="1:16" x14ac:dyDescent="0.25">
      <c r="A57" s="1"/>
      <c r="B57" s="1"/>
      <c r="C57" s="1"/>
      <c r="D57" s="1"/>
      <c r="E57" s="1"/>
      <c r="F57" s="1"/>
      <c r="G57" s="1"/>
      <c r="H57" s="1"/>
      <c r="I57" s="1"/>
      <c r="J57" s="1"/>
      <c r="K57" s="1"/>
      <c r="L57" s="1"/>
      <c r="M57" s="1"/>
      <c r="N57" s="1"/>
    </row>
    <row r="58" spans="1:16" x14ac:dyDescent="0.25">
      <c r="A58" s="1"/>
      <c r="B58" s="1"/>
      <c r="C58" s="1"/>
      <c r="D58" s="1"/>
      <c r="E58" s="1"/>
      <c r="F58" s="1"/>
      <c r="G58" s="1"/>
      <c r="H58" s="1"/>
      <c r="I58" s="1"/>
      <c r="J58" s="1"/>
      <c r="K58" s="1"/>
      <c r="L58" s="1"/>
      <c r="M58" s="1"/>
      <c r="N58" s="1"/>
    </row>
    <row r="59" spans="1:16" x14ac:dyDescent="0.25">
      <c r="A59" s="1"/>
      <c r="B59" s="1"/>
      <c r="C59" s="1"/>
      <c r="D59" s="1"/>
      <c r="E59" s="1"/>
      <c r="F59" s="1"/>
      <c r="G59" s="1"/>
      <c r="H59" s="1"/>
      <c r="I59" s="1"/>
      <c r="J59" s="1"/>
      <c r="K59" s="1"/>
      <c r="L59" s="1"/>
      <c r="M59" s="1"/>
      <c r="N59" s="1"/>
    </row>
    <row r="60" spans="1:16" x14ac:dyDescent="0.25">
      <c r="A60" s="1"/>
      <c r="B60" s="1"/>
      <c r="C60" s="1"/>
      <c r="D60" s="1"/>
      <c r="E60" s="1"/>
      <c r="F60" s="1"/>
      <c r="G60" s="1"/>
      <c r="H60" s="1"/>
      <c r="I60" s="1"/>
      <c r="J60" s="1"/>
      <c r="K60" s="1"/>
      <c r="L60" s="1"/>
      <c r="M60" s="1"/>
      <c r="N60" s="1"/>
    </row>
    <row r="61" spans="1:16" x14ac:dyDescent="0.25">
      <c r="A61" s="60"/>
      <c r="B61" s="60"/>
      <c r="C61" s="60"/>
      <c r="D61" s="60"/>
      <c r="E61" s="60"/>
      <c r="F61" s="60"/>
      <c r="G61" s="60"/>
      <c r="H61" s="60"/>
      <c r="I61" s="60"/>
      <c r="J61" s="60"/>
      <c r="K61" s="60"/>
      <c r="L61" s="60"/>
      <c r="M61" s="60"/>
      <c r="N61" s="60"/>
    </row>
    <row r="62" spans="1:16" x14ac:dyDescent="0.25">
      <c r="A62" s="1"/>
      <c r="B62" s="1"/>
      <c r="C62" s="1"/>
      <c r="D62" s="1"/>
      <c r="E62" s="1"/>
      <c r="F62" s="1"/>
      <c r="G62" s="1"/>
      <c r="H62" s="1"/>
      <c r="I62" s="1"/>
      <c r="J62" s="1"/>
      <c r="K62" s="1"/>
      <c r="L62" s="1"/>
      <c r="M62" s="1"/>
      <c r="N62" s="1"/>
    </row>
    <row r="63" spans="1:16" x14ac:dyDescent="0.25">
      <c r="J63" s="3"/>
    </row>
    <row r="64" spans="1:16" x14ac:dyDescent="0.25">
      <c r="J64" s="3"/>
    </row>
    <row r="65" spans="10:10" s="2" customFormat="1" x14ac:dyDescent="0.25">
      <c r="J65" s="3"/>
    </row>
    <row r="66" spans="10:10" s="2" customFormat="1" x14ac:dyDescent="0.25">
      <c r="J66" s="3"/>
    </row>
    <row r="67" spans="10:10" s="2" customFormat="1" x14ac:dyDescent="0.25">
      <c r="J67" s="3"/>
    </row>
    <row r="68" spans="10:10" s="2" customFormat="1" x14ac:dyDescent="0.25">
      <c r="J68" s="3"/>
    </row>
    <row r="69" spans="10:10" s="2" customFormat="1" x14ac:dyDescent="0.25">
      <c r="J69" s="3"/>
    </row>
    <row r="70" spans="10:10" s="2" customFormat="1" x14ac:dyDescent="0.25">
      <c r="J70" s="3"/>
    </row>
    <row r="71" spans="10:10" s="2" customFormat="1" x14ac:dyDescent="0.25">
      <c r="J71" s="3"/>
    </row>
    <row r="72" spans="10:10" s="2" customFormat="1" x14ac:dyDescent="0.25">
      <c r="J72" s="3"/>
    </row>
    <row r="73" spans="10:10" s="2" customFormat="1" x14ac:dyDescent="0.25">
      <c r="J73" s="3"/>
    </row>
    <row r="74" spans="10:10" s="2" customFormat="1" x14ac:dyDescent="0.25">
      <c r="J74" s="3"/>
    </row>
    <row r="75" spans="10:10" s="2" customFormat="1" x14ac:dyDescent="0.25">
      <c r="J75" s="3"/>
    </row>
    <row r="76" spans="10:10" s="2" customFormat="1" x14ac:dyDescent="0.25">
      <c r="J76" s="3"/>
    </row>
    <row r="77" spans="10:10" s="2" customFormat="1" x14ac:dyDescent="0.25">
      <c r="J77" s="3"/>
    </row>
    <row r="78" spans="10:10" s="2" customFormat="1" x14ac:dyDescent="0.25">
      <c r="J78" s="3"/>
    </row>
    <row r="79" spans="10:10" s="2" customFormat="1" x14ac:dyDescent="0.25">
      <c r="J79" s="3"/>
    </row>
    <row r="80" spans="10:10" s="2" customFormat="1" x14ac:dyDescent="0.25">
      <c r="J80" s="3"/>
    </row>
    <row r="81" spans="10:10" s="2" customFormat="1" x14ac:dyDescent="0.25">
      <c r="J81" s="3"/>
    </row>
    <row r="82" spans="10:10" s="2" customFormat="1" x14ac:dyDescent="0.25">
      <c r="J82" s="3"/>
    </row>
    <row r="83" spans="10:10" s="2" customFormat="1" x14ac:dyDescent="0.25">
      <c r="J83" s="3"/>
    </row>
    <row r="84" spans="10:10" s="2" customFormat="1" x14ac:dyDescent="0.25">
      <c r="J84" s="3"/>
    </row>
  </sheetData>
  <mergeCells count="18">
    <mergeCell ref="A2:N2"/>
    <mergeCell ref="A3:N3"/>
    <mergeCell ref="A5:A11"/>
    <mergeCell ref="B6:C6"/>
    <mergeCell ref="D6:E6"/>
    <mergeCell ref="F6:N6"/>
    <mergeCell ref="B7:C7"/>
    <mergeCell ref="D7:E7"/>
    <mergeCell ref="F7:N7"/>
    <mergeCell ref="B8:C8"/>
    <mergeCell ref="A50:N50"/>
    <mergeCell ref="A61:N61"/>
    <mergeCell ref="D8:E8"/>
    <mergeCell ref="F8:N8"/>
    <mergeCell ref="A19:A20"/>
    <mergeCell ref="A31:A32"/>
    <mergeCell ref="A44:N44"/>
    <mergeCell ref="A47:N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554687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TABLA V VINCULADOS</vt:lpstr>
      <vt:lpstr>Hoja2</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2018-05-23T20:36:36Z</dcterms:modified>
</cp:coreProperties>
</file>