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SMS\Conciertos SMS\"/>
    </mc:Choice>
  </mc:AlternateContent>
  <bookViews>
    <workbookView xWindow="0" yWindow="0" windowWidth="19200" windowHeight="11595"/>
  </bookViews>
  <sheets>
    <sheet name="LEQ x SER y Area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D92" i="1"/>
  <c r="M74" i="1"/>
  <c r="D74" i="1"/>
  <c r="M26" i="1"/>
  <c r="D26" i="1"/>
  <c r="D15" i="1"/>
  <c r="M14" i="1"/>
  <c r="M13" i="1"/>
</calcChain>
</file>

<file path=xl/sharedStrings.xml><?xml version="1.0" encoding="utf-8"?>
<sst xmlns="http://schemas.openxmlformats.org/spreadsheetml/2006/main" count="162" uniqueCount="46">
  <si>
    <t>PROCEDIMIENTOS QUIRURGICOS REALIZADOS x SERVICIOS Y AREAS</t>
  </si>
  <si>
    <t xml:space="preserve"> FACTURACION DEL AÑO 2017</t>
  </si>
  <si>
    <t>LISTA DE ESPERA QUIRURGICA</t>
  </si>
  <si>
    <t>Servicio</t>
  </si>
  <si>
    <t>Medios</t>
  </si>
  <si>
    <t>Nº Procedimientos Q    Importe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</si>
  <si>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</si>
  <si>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</si>
  <si>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</si>
  <si>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</si>
  <si>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</si>
  <si>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</si>
  <si>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</si>
  <si>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</si>
  <si>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Área 9</t>
  </si>
  <si>
    <t>SMS</t>
  </si>
  <si>
    <t>Angiología Cirugía vascular</t>
  </si>
  <si>
    <t>Medios CC</t>
  </si>
  <si>
    <t>Nº de pacientes</t>
  </si>
  <si>
    <t>Nº de Procedimientos</t>
  </si>
  <si>
    <t>Importe</t>
  </si>
  <si>
    <t>Medios SMS</t>
  </si>
  <si>
    <t>Cirugía General y Digestivo</t>
  </si>
  <si>
    <t>Cirugía maxilofacial</t>
  </si>
  <si>
    <t>Cirugia Pediatrica</t>
  </si>
  <si>
    <t>Cirugía plástica y reparadora</t>
  </si>
  <si>
    <t>Dermatología</t>
  </si>
  <si>
    <t>Neurocirugía</t>
  </si>
  <si>
    <t>Obstetricia y Ginecología</t>
  </si>
  <si>
    <t>Oftalmología</t>
  </si>
  <si>
    <t>Otorrinolaringología</t>
  </si>
  <si>
    <t>Traumatología y cirugía ortopédica</t>
  </si>
  <si>
    <t>Urología</t>
  </si>
  <si>
    <t>TOTAL Nº DE PACIENTES (Lista de espera quirurgica)</t>
  </si>
  <si>
    <t>TOTAL Nº DE PROCEDIMIENTOS (Lista de espera quirurgica)</t>
  </si>
  <si>
    <t>TOTAL IMPORTE (Lista de espera quirurgica)</t>
  </si>
  <si>
    <t>PROCEDIMIENTOS QUIRURGICOS URGENCIAS</t>
  </si>
  <si>
    <t>Nº Procedimientos Q/ Importe</t>
  </si>
  <si>
    <t>Otros servicios</t>
  </si>
  <si>
    <t>TOTAL Nº DE PACIENTES (Intervenciones urgentes)</t>
  </si>
  <si>
    <t>TOTAL Nº DE PROCEDIMIENTOS (Intervenciones urgentes)</t>
  </si>
  <si>
    <t>TOTAL IMPORTE (Intervenciones urgentes)</t>
  </si>
  <si>
    <t>RESUMEN PROCEDIMIENTOS QUIRURGICOS</t>
  </si>
  <si>
    <t>TOTAL Nº DE PACIENTES (LEQ + URG)</t>
  </si>
  <si>
    <t>TOTAL Nº DE PROCEDIMIENTOS (LEQ + URG)</t>
  </si>
  <si>
    <t>TOTAL IMPORTE (LEQ + URG)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</si>
</sst>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1" fontId="0" fillId="3" borderId="7" xfId="0" applyNumberFormat="1" applyFill="1" applyBorder="1" applyAlignment="1">
      <alignment horizontal="left"/>
    </xf>
    <xf numFmtId="1" fontId="0" fillId="3" borderId="8" xfId="0" applyNumberFormat="1" applyFill="1" applyBorder="1"/>
    <xf numFmtId="1" fontId="0" fillId="3" borderId="9" xfId="0" applyNumberFormat="1" applyFill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1" fontId="0" fillId="4" borderId="11" xfId="0" applyNumberFormat="1" applyFill="1" applyBorder="1" applyAlignment="1">
      <alignment horizontal="left"/>
    </xf>
    <xf numFmtId="1" fontId="0" fillId="4" borderId="0" xfId="0" applyNumberFormat="1" applyFill="1" applyBorder="1"/>
    <xf numFmtId="1" fontId="0" fillId="4" borderId="12" xfId="0" applyNumberFormat="1" applyFill="1" applyBorder="1"/>
    <xf numFmtId="44" fontId="0" fillId="0" borderId="11" xfId="0" applyNumberFormat="1" applyBorder="1" applyAlignment="1">
      <alignment horizontal="left"/>
    </xf>
    <xf numFmtId="44" fontId="0" fillId="0" borderId="0" xfId="0" applyNumberFormat="1" applyBorder="1"/>
    <xf numFmtId="44" fontId="0" fillId="0" borderId="12" xfId="0" applyNumberFormat="1" applyBorder="1"/>
    <xf numFmtId="0" fontId="0" fillId="0" borderId="11" xfId="0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3" borderId="0" xfId="0" applyNumberFormat="1" applyFill="1" applyBorder="1"/>
    <xf numFmtId="1" fontId="0" fillId="3" borderId="12" xfId="0" applyNumberFormat="1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/>
    <xf numFmtId="44" fontId="0" fillId="0" borderId="14" xfId="0" applyNumberFormat="1" applyBorder="1" applyAlignment="1">
      <alignment horizontal="left"/>
    </xf>
    <xf numFmtId="44" fontId="0" fillId="0" borderId="15" xfId="0" applyNumberFormat="1" applyBorder="1"/>
    <xf numFmtId="44" fontId="0" fillId="0" borderId="16" xfId="0" applyNumberFormat="1" applyBorder="1"/>
    <xf numFmtId="0" fontId="0" fillId="0" borderId="7" xfId="0" applyBorder="1" applyAlignment="1">
      <alignment horizontal="left" indent="1"/>
    </xf>
    <xf numFmtId="0" fontId="0" fillId="3" borderId="7" xfId="0" applyFill="1" applyBorder="1" applyAlignment="1">
      <alignment horizontal="left"/>
    </xf>
    <xf numFmtId="3" fontId="0" fillId="3" borderId="8" xfId="0" applyNumberFormat="1" applyFill="1" applyBorder="1"/>
    <xf numFmtId="3" fontId="0" fillId="3" borderId="9" xfId="0" applyNumberFormat="1" applyFill="1" applyBorder="1"/>
    <xf numFmtId="0" fontId="0" fillId="4" borderId="11" xfId="0" applyFill="1" applyBorder="1" applyAlignment="1">
      <alignment horizontal="left"/>
    </xf>
    <xf numFmtId="3" fontId="0" fillId="4" borderId="0" xfId="0" applyNumberFormat="1" applyFill="1" applyBorder="1"/>
    <xf numFmtId="3" fontId="0" fillId="4" borderId="12" xfId="0" applyNumberFormat="1" applyFill="1" applyBorder="1"/>
    <xf numFmtId="0" fontId="0" fillId="0" borderId="14" xfId="0" applyBorder="1" applyAlignment="1">
      <alignment horizontal="left"/>
    </xf>
    <xf numFmtId="164" fontId="0" fillId="0" borderId="15" xfId="0" applyNumberFormat="1" applyBorder="1"/>
    <xf numFmtId="164" fontId="0" fillId="0" borderId="16" xfId="0" applyNumberForma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5" fontId="2" fillId="3" borderId="18" xfId="1" applyNumberFormat="1" applyFont="1" applyFill="1" applyBorder="1"/>
    <xf numFmtId="165" fontId="2" fillId="3" borderId="19" xfId="1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1" applyNumberFormat="1" applyFont="1" applyFill="1" applyBorder="1"/>
    <xf numFmtId="165" fontId="2" fillId="4" borderId="20" xfId="1" applyNumberFormat="1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2" xfId="0" applyNumberFormat="1" applyFont="1" applyBorder="1"/>
    <xf numFmtId="44" fontId="2" fillId="0" borderId="23" xfId="0" applyNumberFormat="1" applyFon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/>
    <xf numFmtId="0" fontId="5" fillId="2" borderId="24" xfId="0" applyFont="1" applyFill="1" applyBorder="1" applyAlignment="1"/>
    <xf numFmtId="0" fontId="5" fillId="2" borderId="8" xfId="0" applyFont="1" applyFill="1" applyBorder="1" applyAlignment="1"/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1" fontId="0" fillId="3" borderId="8" xfId="0" applyNumberFormat="1" applyFill="1" applyBorder="1" applyAlignment="1">
      <alignment horizontal="left"/>
    </xf>
    <xf numFmtId="0" fontId="0" fillId="0" borderId="10" xfId="0" applyBorder="1"/>
    <xf numFmtId="0" fontId="0" fillId="0" borderId="0" xfId="0" applyBorder="1"/>
    <xf numFmtId="1" fontId="0" fillId="4" borderId="0" xfId="0" applyNumberFormat="1" applyFill="1" applyBorder="1" applyAlignment="1">
      <alignment horizontal="left"/>
    </xf>
    <xf numFmtId="4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0" borderId="13" xfId="0" applyBorder="1"/>
    <xf numFmtId="0" fontId="0" fillId="0" borderId="15" xfId="0" applyBorder="1"/>
    <xf numFmtId="44" fontId="0" fillId="0" borderId="15" xfId="0" applyNumberFormat="1" applyBorder="1" applyAlignment="1">
      <alignment horizontal="left"/>
    </xf>
    <xf numFmtId="1" fontId="2" fillId="3" borderId="18" xfId="0" applyNumberFormat="1" applyFont="1" applyFill="1" applyBorder="1"/>
    <xf numFmtId="1" fontId="2" fillId="3" borderId="19" xfId="0" applyNumberFormat="1" applyFont="1" applyFill="1" applyBorder="1"/>
    <xf numFmtId="1" fontId="2" fillId="4" borderId="0" xfId="0" applyNumberFormat="1" applyFont="1" applyFill="1" applyBorder="1"/>
    <xf numFmtId="1" fontId="2" fillId="4" borderId="20" xfId="0" applyNumberFormat="1" applyFont="1" applyFill="1" applyBorder="1"/>
    <xf numFmtId="44" fontId="2" fillId="0" borderId="22" xfId="0" applyNumberFormat="1" applyFont="1" applyFill="1" applyBorder="1"/>
    <xf numFmtId="44" fontId="2" fillId="0" borderId="2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3"/>
  <sheetViews>
    <sheetView tabSelected="1" workbookViewId="0">
      <selection activeCell="A2" sqref="A2:L2"/>
    </sheetView>
  </sheetViews>
  <sheetFormatPr baseColWidth="10" defaultRowHeight="15" x14ac:dyDescent="0.25"/>
  <cols>
    <col min="1" max="1" width="23" customWidth="1"/>
    <col min="2" max="2" width="11.5703125" customWidth="1"/>
    <col min="3" max="3" width="19.7109375" customWidth="1"/>
    <col min="4" max="4" width="16.7109375" customWidth="1"/>
    <col min="5" max="5" width="14.85546875" customWidth="1"/>
    <col min="6" max="6" width="16.28515625" customWidth="1"/>
    <col min="7" max="7" width="13.7109375" customWidth="1"/>
    <col min="8" max="8" width="13.140625" customWidth="1"/>
    <col min="9" max="9" width="16.42578125" customWidth="1"/>
    <col min="10" max="10" width="15.28515625" customWidth="1"/>
    <col min="11" max="11" width="13.5703125" customWidth="1"/>
    <col min="12" max="12" width="14.5703125" customWidth="1"/>
    <col min="13" max="13" width="15.28515625" customWidth="1"/>
    <col min="14" max="14" width="17" bestFit="1" customWidth="1"/>
    <col min="15" max="15" width="19.42578125" bestFit="1" customWidth="1"/>
    <col min="16" max="16" width="17" bestFit="1" customWidth="1"/>
    <col min="17" max="17" width="19.42578125" bestFit="1" customWidth="1"/>
    <col min="18" max="18" width="17" bestFit="1" customWidth="1"/>
    <col min="19" max="19" width="19.42578125" bestFit="1" customWidth="1"/>
    <col min="20" max="20" width="17" bestFit="1" customWidth="1"/>
    <col min="21" max="21" width="24.42578125" bestFit="1" customWidth="1"/>
    <col min="22" max="22" width="22" bestFit="1" customWidth="1"/>
  </cols>
  <sheetData>
    <row r="2" spans="1:13" ht="18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3" ht="18" x14ac:dyDescent="0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6.2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9" t="s">
        <v>15</v>
      </c>
    </row>
    <row r="7" spans="1:13" x14ac:dyDescent="0.25">
      <c r="A7" s="10" t="s">
        <v>16</v>
      </c>
      <c r="B7" s="11" t="s">
        <v>17</v>
      </c>
      <c r="C7" s="12" t="s">
        <v>18</v>
      </c>
      <c r="D7" s="13"/>
      <c r="E7" s="13">
        <v>63</v>
      </c>
      <c r="F7" s="13">
        <v>41</v>
      </c>
      <c r="G7" s="13"/>
      <c r="H7" s="13">
        <v>4</v>
      </c>
      <c r="I7" s="13"/>
      <c r="J7" s="13">
        <v>160</v>
      </c>
      <c r="K7" s="13"/>
      <c r="L7" s="13"/>
      <c r="M7" s="14">
        <v>268</v>
      </c>
    </row>
    <row r="8" spans="1:13" x14ac:dyDescent="0.25">
      <c r="A8" s="15"/>
      <c r="B8" s="16"/>
      <c r="C8" s="17" t="s">
        <v>19</v>
      </c>
      <c r="D8" s="18"/>
      <c r="E8" s="18">
        <v>64</v>
      </c>
      <c r="F8" s="18">
        <v>41</v>
      </c>
      <c r="G8" s="18"/>
      <c r="H8" s="18">
        <v>4</v>
      </c>
      <c r="I8" s="18"/>
      <c r="J8" s="18">
        <v>160</v>
      </c>
      <c r="K8" s="18"/>
      <c r="L8" s="18"/>
      <c r="M8" s="19">
        <v>269</v>
      </c>
    </row>
    <row r="9" spans="1:13" x14ac:dyDescent="0.25">
      <c r="A9" s="15"/>
      <c r="B9" s="16"/>
      <c r="C9" s="20" t="s">
        <v>20</v>
      </c>
      <c r="D9" s="21"/>
      <c r="E9" s="21">
        <v>52183.04000000003</v>
      </c>
      <c r="F9" s="21">
        <v>28886.479999999992</v>
      </c>
      <c r="G9" s="21"/>
      <c r="H9" s="21">
        <v>2818.48</v>
      </c>
      <c r="I9" s="21"/>
      <c r="J9" s="21">
        <v>114385.5999999998</v>
      </c>
      <c r="K9" s="21"/>
      <c r="L9" s="21"/>
      <c r="M9" s="22">
        <v>198273.59999999922</v>
      </c>
    </row>
    <row r="10" spans="1:13" x14ac:dyDescent="0.25">
      <c r="A10" s="15"/>
      <c r="B10" s="23" t="s">
        <v>21</v>
      </c>
      <c r="C10" s="24" t="s">
        <v>18</v>
      </c>
      <c r="D10" s="25">
        <v>265</v>
      </c>
      <c r="E10" s="25"/>
      <c r="F10" s="25"/>
      <c r="G10" s="25"/>
      <c r="H10" s="25"/>
      <c r="I10" s="25">
        <v>100</v>
      </c>
      <c r="J10" s="25"/>
      <c r="K10" s="25"/>
      <c r="L10" s="25"/>
      <c r="M10" s="26">
        <v>365</v>
      </c>
    </row>
    <row r="11" spans="1:13" x14ac:dyDescent="0.25">
      <c r="A11" s="15"/>
      <c r="B11" s="16"/>
      <c r="C11" s="17" t="s">
        <v>19</v>
      </c>
      <c r="D11" s="18">
        <v>263</v>
      </c>
      <c r="E11" s="18"/>
      <c r="F11" s="18"/>
      <c r="G11" s="18"/>
      <c r="H11" s="18"/>
      <c r="I11" s="18">
        <v>101</v>
      </c>
      <c r="J11" s="18"/>
      <c r="K11" s="18"/>
      <c r="L11" s="18"/>
      <c r="M11" s="19">
        <v>364</v>
      </c>
    </row>
    <row r="12" spans="1:13" x14ac:dyDescent="0.25">
      <c r="A12" s="27"/>
      <c r="B12" s="28"/>
      <c r="C12" s="29" t="s">
        <v>20</v>
      </c>
      <c r="D12" s="30">
        <v>220262.19999999984</v>
      </c>
      <c r="E12" s="30"/>
      <c r="F12" s="30"/>
      <c r="G12" s="30"/>
      <c r="H12" s="30"/>
      <c r="I12" s="30">
        <v>121222.42000000009</v>
      </c>
      <c r="J12" s="30"/>
      <c r="K12" s="30"/>
      <c r="L12" s="30"/>
      <c r="M12" s="31">
        <v>341484.6199999993</v>
      </c>
    </row>
    <row r="13" spans="1:13" x14ac:dyDescent="0.25">
      <c r="A13" s="10" t="s">
        <v>22</v>
      </c>
      <c r="B13" s="11" t="s">
        <v>17</v>
      </c>
      <c r="C13" s="12" t="s">
        <v>18</v>
      </c>
      <c r="D13" s="13">
        <v>5</v>
      </c>
      <c r="E13" s="13">
        <v>61</v>
      </c>
      <c r="F13" s="13">
        <v>1184</v>
      </c>
      <c r="G13" s="13">
        <v>107</v>
      </c>
      <c r="H13" s="13"/>
      <c r="I13" s="13"/>
      <c r="J13" s="13">
        <v>98</v>
      </c>
      <c r="K13" s="13">
        <v>305</v>
      </c>
      <c r="L13" s="13">
        <v>10</v>
      </c>
      <c r="M13" s="14">
        <f>SUM(D13:L13)</f>
        <v>1770</v>
      </c>
    </row>
    <row r="14" spans="1:13" x14ac:dyDescent="0.25">
      <c r="A14" s="15"/>
      <c r="B14" s="16"/>
      <c r="C14" s="17" t="s">
        <v>19</v>
      </c>
      <c r="D14" s="18">
        <v>5</v>
      </c>
      <c r="E14" s="18">
        <v>61</v>
      </c>
      <c r="F14" s="18">
        <v>1216</v>
      </c>
      <c r="G14" s="18">
        <v>122</v>
      </c>
      <c r="H14" s="18"/>
      <c r="I14" s="18"/>
      <c r="J14" s="18">
        <v>100</v>
      </c>
      <c r="K14" s="18">
        <v>332</v>
      </c>
      <c r="L14" s="18">
        <v>10</v>
      </c>
      <c r="M14" s="19">
        <f>SUM(D14:L14)</f>
        <v>1846</v>
      </c>
    </row>
    <row r="15" spans="1:13" x14ac:dyDescent="0.25">
      <c r="A15" s="15"/>
      <c r="B15" s="16"/>
      <c r="C15" s="20" t="s">
        <v>20</v>
      </c>
      <c r="D15" s="21">
        <f>3126.94+302.58</f>
        <v>3429.52</v>
      </c>
      <c r="E15" s="21">
        <v>81584.019999999917</v>
      </c>
      <c r="F15" s="21">
        <v>851535.48999999848</v>
      </c>
      <c r="G15" s="21">
        <v>26227.739999999954</v>
      </c>
      <c r="H15" s="21"/>
      <c r="I15" s="21"/>
      <c r="J15" s="21">
        <v>42062.579999999951</v>
      </c>
      <c r="K15" s="21">
        <v>88616.259999999907</v>
      </c>
      <c r="L15" s="21">
        <v>7046.2</v>
      </c>
      <c r="M15" s="22">
        <v>1100199.229999997</v>
      </c>
    </row>
    <row r="16" spans="1:13" x14ac:dyDescent="0.25">
      <c r="A16" s="15"/>
      <c r="B16" s="23" t="s">
        <v>21</v>
      </c>
      <c r="C16" s="24" t="s">
        <v>18</v>
      </c>
      <c r="D16" s="25">
        <v>2917</v>
      </c>
      <c r="E16" s="25"/>
      <c r="F16" s="25">
        <v>199</v>
      </c>
      <c r="G16" s="25">
        <v>41</v>
      </c>
      <c r="H16" s="25"/>
      <c r="I16" s="25">
        <v>22</v>
      </c>
      <c r="J16" s="25">
        <v>1193</v>
      </c>
      <c r="K16" s="25"/>
      <c r="L16" s="25"/>
      <c r="M16" s="26">
        <v>4372</v>
      </c>
    </row>
    <row r="17" spans="1:13" x14ac:dyDescent="0.25">
      <c r="A17" s="15"/>
      <c r="B17" s="16"/>
      <c r="C17" s="17" t="s">
        <v>19</v>
      </c>
      <c r="D17" s="18">
        <v>3068</v>
      </c>
      <c r="E17" s="18"/>
      <c r="F17" s="18">
        <v>203</v>
      </c>
      <c r="G17" s="18">
        <v>41</v>
      </c>
      <c r="H17" s="18"/>
      <c r="I17" s="18">
        <v>22</v>
      </c>
      <c r="J17" s="18">
        <v>1215</v>
      </c>
      <c r="K17" s="18"/>
      <c r="L17" s="18"/>
      <c r="M17" s="19">
        <v>4549</v>
      </c>
    </row>
    <row r="18" spans="1:13" x14ac:dyDescent="0.25">
      <c r="A18" s="27"/>
      <c r="B18" s="28"/>
      <c r="C18" s="29" t="s">
        <v>20</v>
      </c>
      <c r="D18" s="30">
        <v>1383741.3900000516</v>
      </c>
      <c r="E18" s="30"/>
      <c r="F18" s="30">
        <v>58306.43999999985</v>
      </c>
      <c r="G18" s="30">
        <v>20677.14</v>
      </c>
      <c r="H18" s="30"/>
      <c r="I18" s="30">
        <v>28909.099999999995</v>
      </c>
      <c r="J18" s="30">
        <v>455364.59000000852</v>
      </c>
      <c r="K18" s="30"/>
      <c r="L18" s="30"/>
      <c r="M18" s="31">
        <v>1946998.6600001003</v>
      </c>
    </row>
    <row r="19" spans="1:13" x14ac:dyDescent="0.25">
      <c r="A19" s="10" t="s">
        <v>23</v>
      </c>
      <c r="B19" s="11" t="s">
        <v>17</v>
      </c>
      <c r="C19" s="12" t="s">
        <v>18</v>
      </c>
      <c r="D19" s="13"/>
      <c r="E19" s="13">
        <v>8</v>
      </c>
      <c r="F19" s="13"/>
      <c r="G19" s="13"/>
      <c r="H19" s="13"/>
      <c r="I19" s="13"/>
      <c r="J19" s="13"/>
      <c r="K19" s="13"/>
      <c r="L19" s="13"/>
      <c r="M19" s="14">
        <v>8</v>
      </c>
    </row>
    <row r="20" spans="1:13" x14ac:dyDescent="0.25">
      <c r="A20" s="15"/>
      <c r="B20" s="16"/>
      <c r="C20" s="17" t="s">
        <v>19</v>
      </c>
      <c r="D20" s="18"/>
      <c r="E20" s="18">
        <v>14</v>
      </c>
      <c r="F20" s="18"/>
      <c r="G20" s="18"/>
      <c r="H20" s="18"/>
      <c r="I20" s="18"/>
      <c r="J20" s="18"/>
      <c r="K20" s="18"/>
      <c r="L20" s="18"/>
      <c r="M20" s="19">
        <v>14</v>
      </c>
    </row>
    <row r="21" spans="1:13" x14ac:dyDescent="0.25">
      <c r="A21" s="15"/>
      <c r="B21" s="16"/>
      <c r="C21" s="20" t="s">
        <v>20</v>
      </c>
      <c r="D21" s="21"/>
      <c r="E21" s="21">
        <v>2140.3200000000002</v>
      </c>
      <c r="F21" s="21"/>
      <c r="G21" s="21"/>
      <c r="H21" s="21"/>
      <c r="I21" s="21"/>
      <c r="J21" s="21"/>
      <c r="K21" s="21"/>
      <c r="L21" s="21"/>
      <c r="M21" s="22">
        <v>2140.3200000000002</v>
      </c>
    </row>
    <row r="22" spans="1:13" x14ac:dyDescent="0.25">
      <c r="A22" s="15"/>
      <c r="B22" s="23" t="s">
        <v>21</v>
      </c>
      <c r="C22" s="24" t="s">
        <v>18</v>
      </c>
      <c r="D22" s="25">
        <v>1193</v>
      </c>
      <c r="E22" s="25"/>
      <c r="F22" s="25"/>
      <c r="G22" s="25"/>
      <c r="H22" s="25"/>
      <c r="I22" s="25"/>
      <c r="J22" s="25"/>
      <c r="K22" s="25"/>
      <c r="L22" s="25"/>
      <c r="M22" s="26">
        <v>1193</v>
      </c>
    </row>
    <row r="23" spans="1:13" x14ac:dyDescent="0.25">
      <c r="A23" s="15"/>
      <c r="B23" s="16"/>
      <c r="C23" s="17" t="s">
        <v>19</v>
      </c>
      <c r="D23" s="18">
        <v>2110</v>
      </c>
      <c r="E23" s="18"/>
      <c r="F23" s="18"/>
      <c r="G23" s="18"/>
      <c r="H23" s="18"/>
      <c r="I23" s="18"/>
      <c r="J23" s="18"/>
      <c r="K23" s="18"/>
      <c r="L23" s="18"/>
      <c r="M23" s="19">
        <v>2110</v>
      </c>
    </row>
    <row r="24" spans="1:13" x14ac:dyDescent="0.25">
      <c r="A24" s="27"/>
      <c r="B24" s="28"/>
      <c r="C24" s="29" t="s">
        <v>20</v>
      </c>
      <c r="D24" s="30">
        <v>270678.58999999828</v>
      </c>
      <c r="E24" s="30"/>
      <c r="F24" s="30"/>
      <c r="G24" s="30"/>
      <c r="H24" s="30"/>
      <c r="I24" s="30"/>
      <c r="J24" s="30"/>
      <c r="K24" s="30"/>
      <c r="L24" s="30"/>
      <c r="M24" s="31">
        <v>270678.58999999828</v>
      </c>
    </row>
    <row r="25" spans="1:13" x14ac:dyDescent="0.25">
      <c r="A25" s="32" t="s">
        <v>24</v>
      </c>
      <c r="B25" s="11" t="s">
        <v>21</v>
      </c>
      <c r="C25" s="33" t="s">
        <v>18</v>
      </c>
      <c r="D25" s="34">
        <v>973</v>
      </c>
      <c r="E25" s="34"/>
      <c r="F25" s="34"/>
      <c r="G25" s="34"/>
      <c r="H25" s="34"/>
      <c r="I25" s="34"/>
      <c r="J25" s="34"/>
      <c r="K25" s="34"/>
      <c r="L25" s="34"/>
      <c r="M25" s="35">
        <v>973</v>
      </c>
    </row>
    <row r="26" spans="1:13" x14ac:dyDescent="0.25">
      <c r="A26" s="16"/>
      <c r="B26" s="16"/>
      <c r="C26" s="36" t="s">
        <v>19</v>
      </c>
      <c r="D26" s="37">
        <f>982-242</f>
        <v>740</v>
      </c>
      <c r="E26" s="37"/>
      <c r="F26" s="37"/>
      <c r="G26" s="37"/>
      <c r="H26" s="37"/>
      <c r="I26" s="37"/>
      <c r="J26" s="37"/>
      <c r="K26" s="37"/>
      <c r="L26" s="37"/>
      <c r="M26" s="38">
        <f>982-242</f>
        <v>740</v>
      </c>
    </row>
    <row r="27" spans="1:13" x14ac:dyDescent="0.25">
      <c r="A27" s="28"/>
      <c r="B27" s="28"/>
      <c r="C27" s="39" t="s">
        <v>20</v>
      </c>
      <c r="D27" s="40">
        <v>365027.0000000014</v>
      </c>
      <c r="E27" s="40"/>
      <c r="F27" s="40"/>
      <c r="G27" s="40"/>
      <c r="H27" s="40"/>
      <c r="I27" s="40"/>
      <c r="J27" s="40"/>
      <c r="K27" s="40"/>
      <c r="L27" s="40"/>
      <c r="M27" s="41">
        <v>365027.0000000014</v>
      </c>
    </row>
    <row r="28" spans="1:13" x14ac:dyDescent="0.25">
      <c r="A28" s="10" t="s">
        <v>25</v>
      </c>
      <c r="B28" s="11" t="s">
        <v>17</v>
      </c>
      <c r="C28" s="12" t="s">
        <v>18</v>
      </c>
      <c r="D28" s="13">
        <v>159</v>
      </c>
      <c r="E28" s="13">
        <v>51</v>
      </c>
      <c r="F28" s="13"/>
      <c r="G28" s="13"/>
      <c r="H28" s="13"/>
      <c r="I28" s="13"/>
      <c r="J28" s="13"/>
      <c r="K28" s="13"/>
      <c r="L28" s="13"/>
      <c r="M28" s="14">
        <v>210</v>
      </c>
    </row>
    <row r="29" spans="1:13" x14ac:dyDescent="0.25">
      <c r="A29" s="15"/>
      <c r="B29" s="16"/>
      <c r="C29" s="17" t="s">
        <v>19</v>
      </c>
      <c r="D29" s="18">
        <v>161</v>
      </c>
      <c r="E29" s="18">
        <v>51</v>
      </c>
      <c r="F29" s="18"/>
      <c r="G29" s="18"/>
      <c r="H29" s="18"/>
      <c r="I29" s="18"/>
      <c r="J29" s="18"/>
      <c r="K29" s="18"/>
      <c r="L29" s="18"/>
      <c r="M29" s="19">
        <v>212</v>
      </c>
    </row>
    <row r="30" spans="1:13" x14ac:dyDescent="0.25">
      <c r="A30" s="15"/>
      <c r="B30" s="16"/>
      <c r="C30" s="20" t="s">
        <v>20</v>
      </c>
      <c r="D30" s="21">
        <v>306362.55999999994</v>
      </c>
      <c r="E30" s="21">
        <v>126025.27000000006</v>
      </c>
      <c r="F30" s="21"/>
      <c r="G30" s="21"/>
      <c r="H30" s="21"/>
      <c r="I30" s="21"/>
      <c r="J30" s="21"/>
      <c r="K30" s="21"/>
      <c r="L30" s="21"/>
      <c r="M30" s="22">
        <v>432387.83000000054</v>
      </c>
    </row>
    <row r="31" spans="1:13" x14ac:dyDescent="0.25">
      <c r="A31" s="15"/>
      <c r="B31" s="23" t="s">
        <v>21</v>
      </c>
      <c r="C31" s="24" t="s">
        <v>18</v>
      </c>
      <c r="D31" s="25">
        <v>261</v>
      </c>
      <c r="E31" s="25"/>
      <c r="F31" s="25"/>
      <c r="G31" s="25"/>
      <c r="H31" s="25"/>
      <c r="I31" s="25"/>
      <c r="J31" s="25"/>
      <c r="K31" s="25"/>
      <c r="L31" s="25"/>
      <c r="M31" s="26">
        <v>261</v>
      </c>
    </row>
    <row r="32" spans="1:13" x14ac:dyDescent="0.25">
      <c r="A32" s="15"/>
      <c r="B32" s="16"/>
      <c r="C32" s="17" t="s">
        <v>19</v>
      </c>
      <c r="D32" s="18">
        <v>283</v>
      </c>
      <c r="E32" s="18"/>
      <c r="F32" s="18"/>
      <c r="G32" s="18"/>
      <c r="H32" s="18"/>
      <c r="I32" s="18"/>
      <c r="J32" s="18"/>
      <c r="K32" s="18"/>
      <c r="L32" s="18"/>
      <c r="M32" s="19">
        <v>283</v>
      </c>
    </row>
    <row r="33" spans="1:13" x14ac:dyDescent="0.25">
      <c r="A33" s="27"/>
      <c r="B33" s="28"/>
      <c r="C33" s="29" t="s">
        <v>20</v>
      </c>
      <c r="D33" s="30">
        <v>279811.95</v>
      </c>
      <c r="E33" s="30"/>
      <c r="F33" s="30"/>
      <c r="G33" s="30"/>
      <c r="H33" s="30"/>
      <c r="I33" s="30"/>
      <c r="J33" s="30"/>
      <c r="K33" s="30"/>
      <c r="L33" s="30"/>
      <c r="M33" s="31">
        <v>279811.95</v>
      </c>
    </row>
    <row r="34" spans="1:13" x14ac:dyDescent="0.25">
      <c r="A34" s="10" t="s">
        <v>26</v>
      </c>
      <c r="B34" s="11" t="s">
        <v>17</v>
      </c>
      <c r="C34" s="12" t="s">
        <v>18</v>
      </c>
      <c r="D34" s="13"/>
      <c r="E34" s="13"/>
      <c r="F34" s="13">
        <v>1287</v>
      </c>
      <c r="G34" s="13">
        <v>89</v>
      </c>
      <c r="H34" s="13"/>
      <c r="I34" s="13">
        <v>1</v>
      </c>
      <c r="J34" s="13"/>
      <c r="K34" s="13"/>
      <c r="L34" s="13"/>
      <c r="M34" s="14">
        <v>1377</v>
      </c>
    </row>
    <row r="35" spans="1:13" x14ac:dyDescent="0.25">
      <c r="A35" s="15"/>
      <c r="B35" s="16"/>
      <c r="C35" s="17" t="s">
        <v>19</v>
      </c>
      <c r="D35" s="18"/>
      <c r="E35" s="18"/>
      <c r="F35" s="18">
        <v>1778</v>
      </c>
      <c r="G35" s="18">
        <v>101</v>
      </c>
      <c r="H35" s="18"/>
      <c r="I35" s="18">
        <v>3</v>
      </c>
      <c r="J35" s="18"/>
      <c r="K35" s="18"/>
      <c r="L35" s="18"/>
      <c r="M35" s="19">
        <v>1882</v>
      </c>
    </row>
    <row r="36" spans="1:13" x14ac:dyDescent="0.25">
      <c r="A36" s="15"/>
      <c r="B36" s="16"/>
      <c r="C36" s="20" t="s">
        <v>20</v>
      </c>
      <c r="D36" s="21"/>
      <c r="E36" s="21"/>
      <c r="F36" s="21">
        <v>285842.62999999931</v>
      </c>
      <c r="G36" s="21">
        <v>16098.960000000015</v>
      </c>
      <c r="H36" s="21"/>
      <c r="I36" s="21">
        <v>291.55</v>
      </c>
      <c r="J36" s="21"/>
      <c r="K36" s="21"/>
      <c r="L36" s="21"/>
      <c r="M36" s="22">
        <v>302233.13999999786</v>
      </c>
    </row>
    <row r="37" spans="1:13" x14ac:dyDescent="0.25">
      <c r="A37" s="15"/>
      <c r="B37" s="23" t="s">
        <v>21</v>
      </c>
      <c r="C37" s="24" t="s">
        <v>18</v>
      </c>
      <c r="D37" s="25"/>
      <c r="E37" s="25"/>
      <c r="F37" s="25">
        <v>1299</v>
      </c>
      <c r="G37" s="25"/>
      <c r="H37" s="25"/>
      <c r="I37" s="25"/>
      <c r="J37" s="25">
        <v>897</v>
      </c>
      <c r="K37" s="25"/>
      <c r="L37" s="25"/>
      <c r="M37" s="26">
        <v>2196</v>
      </c>
    </row>
    <row r="38" spans="1:13" x14ac:dyDescent="0.25">
      <c r="A38" s="15"/>
      <c r="B38" s="16"/>
      <c r="C38" s="17" t="s">
        <v>19</v>
      </c>
      <c r="D38" s="18"/>
      <c r="E38" s="18"/>
      <c r="F38" s="18">
        <v>1472</v>
      </c>
      <c r="G38" s="18"/>
      <c r="H38" s="18"/>
      <c r="I38" s="18"/>
      <c r="J38" s="18">
        <v>990</v>
      </c>
      <c r="K38" s="18"/>
      <c r="L38" s="18"/>
      <c r="M38" s="19">
        <v>2462</v>
      </c>
    </row>
    <row r="39" spans="1:13" x14ac:dyDescent="0.25">
      <c r="A39" s="27"/>
      <c r="B39" s="28"/>
      <c r="C39" s="29" t="s">
        <v>20</v>
      </c>
      <c r="D39" s="30"/>
      <c r="E39" s="30"/>
      <c r="F39" s="30">
        <v>277797.68000000442</v>
      </c>
      <c r="G39" s="30"/>
      <c r="H39" s="30"/>
      <c r="I39" s="30"/>
      <c r="J39" s="30">
        <v>147981.28999999937</v>
      </c>
      <c r="K39" s="30"/>
      <c r="L39" s="30"/>
      <c r="M39" s="31">
        <v>425778.97000002355</v>
      </c>
    </row>
    <row r="40" spans="1:13" x14ac:dyDescent="0.25">
      <c r="A40" s="10" t="s">
        <v>27</v>
      </c>
      <c r="B40" s="11" t="s">
        <v>17</v>
      </c>
      <c r="C40" s="12" t="s">
        <v>18</v>
      </c>
      <c r="D40" s="13">
        <v>79</v>
      </c>
      <c r="E40" s="13"/>
      <c r="F40" s="13"/>
      <c r="G40" s="13"/>
      <c r="H40" s="13"/>
      <c r="I40" s="13"/>
      <c r="J40" s="13"/>
      <c r="K40" s="13"/>
      <c r="L40" s="13"/>
      <c r="M40" s="14">
        <v>79</v>
      </c>
    </row>
    <row r="41" spans="1:13" x14ac:dyDescent="0.25">
      <c r="A41" s="15"/>
      <c r="B41" s="16"/>
      <c r="C41" s="17" t="s">
        <v>19</v>
      </c>
      <c r="D41" s="18">
        <v>79</v>
      </c>
      <c r="E41" s="18"/>
      <c r="F41" s="18"/>
      <c r="G41" s="18"/>
      <c r="H41" s="18"/>
      <c r="I41" s="18"/>
      <c r="J41" s="18"/>
      <c r="K41" s="18"/>
      <c r="L41" s="18"/>
      <c r="M41" s="19">
        <v>79</v>
      </c>
    </row>
    <row r="42" spans="1:13" x14ac:dyDescent="0.25">
      <c r="A42" s="15"/>
      <c r="B42" s="16"/>
      <c r="C42" s="20" t="s">
        <v>20</v>
      </c>
      <c r="D42" s="21">
        <v>262986.8299999999</v>
      </c>
      <c r="E42" s="21"/>
      <c r="F42" s="21"/>
      <c r="G42" s="21"/>
      <c r="H42" s="21"/>
      <c r="I42" s="21"/>
      <c r="J42" s="21"/>
      <c r="K42" s="21"/>
      <c r="L42" s="21"/>
      <c r="M42" s="22">
        <v>262986.8299999999</v>
      </c>
    </row>
    <row r="43" spans="1:13" x14ac:dyDescent="0.25">
      <c r="A43" s="15"/>
      <c r="B43" s="23" t="s">
        <v>21</v>
      </c>
      <c r="C43" s="24" t="s">
        <v>18</v>
      </c>
      <c r="D43" s="25">
        <v>267</v>
      </c>
      <c r="E43" s="25"/>
      <c r="F43" s="25"/>
      <c r="G43" s="25"/>
      <c r="H43" s="25"/>
      <c r="I43" s="25"/>
      <c r="J43" s="25"/>
      <c r="K43" s="25"/>
      <c r="L43" s="25"/>
      <c r="M43" s="26">
        <v>267</v>
      </c>
    </row>
    <row r="44" spans="1:13" x14ac:dyDescent="0.25">
      <c r="A44" s="15"/>
      <c r="B44" s="16"/>
      <c r="C44" s="17" t="s">
        <v>19</v>
      </c>
      <c r="D44" s="18">
        <v>267</v>
      </c>
      <c r="E44" s="18"/>
      <c r="F44" s="18"/>
      <c r="G44" s="18"/>
      <c r="H44" s="18"/>
      <c r="I44" s="18"/>
      <c r="J44" s="18"/>
      <c r="K44" s="18"/>
      <c r="L44" s="18"/>
      <c r="M44" s="19">
        <v>267</v>
      </c>
    </row>
    <row r="45" spans="1:13" x14ac:dyDescent="0.25">
      <c r="A45" s="27"/>
      <c r="B45" s="28"/>
      <c r="C45" s="29" t="s">
        <v>20</v>
      </c>
      <c r="D45" s="30">
        <v>724861.26000000164</v>
      </c>
      <c r="E45" s="30"/>
      <c r="F45" s="30"/>
      <c r="G45" s="30"/>
      <c r="H45" s="30"/>
      <c r="I45" s="30"/>
      <c r="J45" s="30"/>
      <c r="K45" s="30"/>
      <c r="L45" s="30"/>
      <c r="M45" s="31">
        <v>724861.26000000164</v>
      </c>
    </row>
    <row r="46" spans="1:13" x14ac:dyDescent="0.25">
      <c r="A46" s="32" t="s">
        <v>28</v>
      </c>
      <c r="B46" s="11" t="s">
        <v>17</v>
      </c>
      <c r="C46" s="33" t="s">
        <v>18</v>
      </c>
      <c r="D46" s="34">
        <v>49</v>
      </c>
      <c r="E46" s="34">
        <v>2</v>
      </c>
      <c r="F46" s="34">
        <v>14</v>
      </c>
      <c r="G46" s="34"/>
      <c r="H46" s="34"/>
      <c r="I46" s="34"/>
      <c r="J46" s="34">
        <v>17</v>
      </c>
      <c r="K46" s="34">
        <v>1</v>
      </c>
      <c r="L46" s="34"/>
      <c r="M46" s="35">
        <v>83</v>
      </c>
    </row>
    <row r="47" spans="1:13" x14ac:dyDescent="0.25">
      <c r="A47" s="16"/>
      <c r="B47" s="16"/>
      <c r="C47" s="36" t="s">
        <v>19</v>
      </c>
      <c r="D47" s="37">
        <v>47</v>
      </c>
      <c r="E47" s="37">
        <v>2</v>
      </c>
      <c r="F47" s="37">
        <v>14</v>
      </c>
      <c r="G47" s="37"/>
      <c r="H47" s="37"/>
      <c r="I47" s="37"/>
      <c r="J47" s="37">
        <v>17</v>
      </c>
      <c r="K47" s="37">
        <v>1</v>
      </c>
      <c r="L47" s="37"/>
      <c r="M47" s="38">
        <v>81</v>
      </c>
    </row>
    <row r="48" spans="1:13" x14ac:dyDescent="0.25">
      <c r="A48" s="28"/>
      <c r="B48" s="28"/>
      <c r="C48" s="39" t="s">
        <v>20</v>
      </c>
      <c r="D48" s="40">
        <v>37906.400000000001</v>
      </c>
      <c r="E48" s="40">
        <v>1685.6</v>
      </c>
      <c r="F48" s="40">
        <v>11788.419999999998</v>
      </c>
      <c r="G48" s="40"/>
      <c r="H48" s="40"/>
      <c r="I48" s="40"/>
      <c r="J48" s="40">
        <v>12661.599999999997</v>
      </c>
      <c r="K48" s="40">
        <v>1756.16</v>
      </c>
      <c r="L48" s="40"/>
      <c r="M48" s="41">
        <v>65798.180000000095</v>
      </c>
    </row>
    <row r="49" spans="1:13" x14ac:dyDescent="0.25">
      <c r="A49" s="10" t="s">
        <v>29</v>
      </c>
      <c r="B49" s="11" t="s">
        <v>17</v>
      </c>
      <c r="C49" s="12" t="s">
        <v>18</v>
      </c>
      <c r="D49" s="13"/>
      <c r="E49" s="13">
        <v>1374</v>
      </c>
      <c r="F49" s="13">
        <v>1156</v>
      </c>
      <c r="G49" s="13">
        <v>17</v>
      </c>
      <c r="H49" s="13"/>
      <c r="I49" s="13"/>
      <c r="J49" s="13">
        <v>116</v>
      </c>
      <c r="K49" s="13">
        <v>158</v>
      </c>
      <c r="L49" s="13"/>
      <c r="M49" s="14">
        <v>2821</v>
      </c>
    </row>
    <row r="50" spans="1:13" x14ac:dyDescent="0.25">
      <c r="A50" s="15"/>
      <c r="B50" s="16"/>
      <c r="C50" s="17" t="s">
        <v>19</v>
      </c>
      <c r="D50" s="18"/>
      <c r="E50" s="18">
        <v>1380</v>
      </c>
      <c r="F50" s="18">
        <v>1172</v>
      </c>
      <c r="G50" s="18">
        <v>18</v>
      </c>
      <c r="H50" s="18"/>
      <c r="I50" s="18"/>
      <c r="J50" s="18">
        <v>116</v>
      </c>
      <c r="K50" s="18">
        <v>160</v>
      </c>
      <c r="L50" s="18"/>
      <c r="M50" s="19">
        <v>2846</v>
      </c>
    </row>
    <row r="51" spans="1:13" x14ac:dyDescent="0.25">
      <c r="A51" s="15"/>
      <c r="B51" s="16"/>
      <c r="C51" s="20" t="s">
        <v>20</v>
      </c>
      <c r="D51" s="21"/>
      <c r="E51" s="21">
        <v>764673.51000000536</v>
      </c>
      <c r="F51" s="21">
        <v>568406.80000000016</v>
      </c>
      <c r="G51" s="21">
        <v>10361.339999999998</v>
      </c>
      <c r="H51" s="21"/>
      <c r="I51" s="21"/>
      <c r="J51" s="21">
        <v>55598.409999999902</v>
      </c>
      <c r="K51" s="21">
        <v>68656.299999999901</v>
      </c>
      <c r="L51" s="21"/>
      <c r="M51" s="22">
        <v>1467696.3599999519</v>
      </c>
    </row>
    <row r="52" spans="1:13" x14ac:dyDescent="0.25">
      <c r="A52" s="15"/>
      <c r="B52" s="23" t="s">
        <v>21</v>
      </c>
      <c r="C52" s="24" t="s">
        <v>18</v>
      </c>
      <c r="D52" s="25">
        <v>1528</v>
      </c>
      <c r="E52" s="25"/>
      <c r="F52" s="25">
        <v>904</v>
      </c>
      <c r="G52" s="25"/>
      <c r="H52" s="25"/>
      <c r="I52" s="25">
        <v>1414</v>
      </c>
      <c r="J52" s="25"/>
      <c r="K52" s="25"/>
      <c r="L52" s="25"/>
      <c r="M52" s="26">
        <v>3846</v>
      </c>
    </row>
    <row r="53" spans="1:13" x14ac:dyDescent="0.25">
      <c r="A53" s="15"/>
      <c r="B53" s="16"/>
      <c r="C53" s="17" t="s">
        <v>19</v>
      </c>
      <c r="D53" s="18">
        <v>1541</v>
      </c>
      <c r="E53" s="18"/>
      <c r="F53" s="18">
        <v>924</v>
      </c>
      <c r="G53" s="18"/>
      <c r="H53" s="18"/>
      <c r="I53" s="18">
        <v>1442</v>
      </c>
      <c r="J53" s="18"/>
      <c r="K53" s="18"/>
      <c r="L53" s="18"/>
      <c r="M53" s="19">
        <v>3907</v>
      </c>
    </row>
    <row r="54" spans="1:13" x14ac:dyDescent="0.25">
      <c r="A54" s="27"/>
      <c r="B54" s="28"/>
      <c r="C54" s="29" t="s">
        <v>20</v>
      </c>
      <c r="D54" s="30">
        <v>808702.36000001477</v>
      </c>
      <c r="E54" s="30"/>
      <c r="F54" s="30">
        <v>419615.10000000324</v>
      </c>
      <c r="G54" s="30"/>
      <c r="H54" s="30"/>
      <c r="I54" s="30">
        <v>651109.63000001234</v>
      </c>
      <c r="J54" s="30"/>
      <c r="K54" s="30"/>
      <c r="L54" s="30"/>
      <c r="M54" s="31">
        <v>1879427.090000039</v>
      </c>
    </row>
    <row r="55" spans="1:13" x14ac:dyDescent="0.25">
      <c r="A55" s="10" t="s">
        <v>30</v>
      </c>
      <c r="B55" s="11" t="s">
        <v>17</v>
      </c>
      <c r="C55" s="12" t="s">
        <v>18</v>
      </c>
      <c r="D55" s="13">
        <v>3</v>
      </c>
      <c r="E55" s="13">
        <v>171</v>
      </c>
      <c r="F55" s="13">
        <v>60</v>
      </c>
      <c r="G55" s="13"/>
      <c r="H55" s="13"/>
      <c r="I55" s="13"/>
      <c r="J55" s="13"/>
      <c r="K55" s="13">
        <v>75</v>
      </c>
      <c r="L55" s="13"/>
      <c r="M55" s="14">
        <v>309</v>
      </c>
    </row>
    <row r="56" spans="1:13" x14ac:dyDescent="0.25">
      <c r="A56" s="15"/>
      <c r="B56" s="16"/>
      <c r="C56" s="17" t="s">
        <v>19</v>
      </c>
      <c r="D56" s="18">
        <v>3</v>
      </c>
      <c r="E56" s="18">
        <v>171</v>
      </c>
      <c r="F56" s="18">
        <v>60</v>
      </c>
      <c r="G56" s="18"/>
      <c r="H56" s="18"/>
      <c r="I56" s="18"/>
      <c r="J56" s="18"/>
      <c r="K56" s="18">
        <v>75</v>
      </c>
      <c r="L56" s="18"/>
      <c r="M56" s="19">
        <v>309</v>
      </c>
    </row>
    <row r="57" spans="1:13" x14ac:dyDescent="0.25">
      <c r="A57" s="15"/>
      <c r="B57" s="16"/>
      <c r="C57" s="20" t="s">
        <v>20</v>
      </c>
      <c r="D57" s="21">
        <v>1367.59</v>
      </c>
      <c r="E57" s="21">
        <v>85347.28000000013</v>
      </c>
      <c r="F57" s="21">
        <v>24587.710000000006</v>
      </c>
      <c r="G57" s="21"/>
      <c r="H57" s="21"/>
      <c r="I57" s="21"/>
      <c r="J57" s="21"/>
      <c r="K57" s="21">
        <v>34351.860000000008</v>
      </c>
      <c r="L57" s="21"/>
      <c r="M57" s="22">
        <v>145654.44000000029</v>
      </c>
    </row>
    <row r="58" spans="1:13" x14ac:dyDescent="0.25">
      <c r="A58" s="15"/>
      <c r="B58" s="23" t="s">
        <v>21</v>
      </c>
      <c r="C58" s="24" t="s">
        <v>18</v>
      </c>
      <c r="D58" s="25">
        <v>142</v>
      </c>
      <c r="E58" s="25"/>
      <c r="F58" s="25"/>
      <c r="G58" s="25"/>
      <c r="H58" s="25"/>
      <c r="I58" s="25"/>
      <c r="J58" s="25"/>
      <c r="K58" s="25"/>
      <c r="L58" s="25"/>
      <c r="M58" s="26">
        <v>142</v>
      </c>
    </row>
    <row r="59" spans="1:13" x14ac:dyDescent="0.25">
      <c r="A59" s="15"/>
      <c r="B59" s="16"/>
      <c r="C59" s="17" t="s">
        <v>19</v>
      </c>
      <c r="D59" s="18">
        <v>143</v>
      </c>
      <c r="E59" s="18"/>
      <c r="F59" s="18"/>
      <c r="G59" s="18"/>
      <c r="H59" s="18"/>
      <c r="I59" s="18"/>
      <c r="J59" s="18"/>
      <c r="K59" s="18"/>
      <c r="L59" s="18"/>
      <c r="M59" s="19">
        <v>143</v>
      </c>
    </row>
    <row r="60" spans="1:13" x14ac:dyDescent="0.25">
      <c r="A60" s="27"/>
      <c r="B60" s="28"/>
      <c r="C60" s="29" t="s">
        <v>20</v>
      </c>
      <c r="D60" s="30">
        <v>53438.61999999993</v>
      </c>
      <c r="E60" s="30"/>
      <c r="F60" s="30"/>
      <c r="G60" s="30"/>
      <c r="H60" s="30"/>
      <c r="I60" s="30"/>
      <c r="J60" s="30"/>
      <c r="K60" s="30"/>
      <c r="L60" s="30"/>
      <c r="M60" s="31">
        <v>53438.61999999993</v>
      </c>
    </row>
    <row r="61" spans="1:13" x14ac:dyDescent="0.25">
      <c r="A61" s="10" t="s">
        <v>31</v>
      </c>
      <c r="B61" s="11" t="s">
        <v>17</v>
      </c>
      <c r="C61" s="12" t="s">
        <v>18</v>
      </c>
      <c r="D61" s="13">
        <v>2</v>
      </c>
      <c r="E61" s="13">
        <v>566</v>
      </c>
      <c r="F61" s="13">
        <v>925</v>
      </c>
      <c r="G61" s="13">
        <v>589</v>
      </c>
      <c r="H61" s="13">
        <v>1</v>
      </c>
      <c r="I61" s="13">
        <v>970</v>
      </c>
      <c r="J61" s="13">
        <v>168</v>
      </c>
      <c r="K61" s="13">
        <v>122</v>
      </c>
      <c r="L61" s="13">
        <v>49</v>
      </c>
      <c r="M61" s="14">
        <v>3392</v>
      </c>
    </row>
    <row r="62" spans="1:13" x14ac:dyDescent="0.25">
      <c r="A62" s="15"/>
      <c r="B62" s="16"/>
      <c r="C62" s="17" t="s">
        <v>19</v>
      </c>
      <c r="D62" s="18">
        <v>2</v>
      </c>
      <c r="E62" s="18">
        <v>574</v>
      </c>
      <c r="F62" s="18">
        <v>925</v>
      </c>
      <c r="G62" s="18">
        <v>584</v>
      </c>
      <c r="H62" s="18">
        <v>1</v>
      </c>
      <c r="I62" s="18">
        <v>976</v>
      </c>
      <c r="J62" s="18">
        <v>169</v>
      </c>
      <c r="K62" s="18">
        <v>123</v>
      </c>
      <c r="L62" s="18">
        <v>49</v>
      </c>
      <c r="M62" s="19">
        <v>3403</v>
      </c>
    </row>
    <row r="63" spans="1:13" x14ac:dyDescent="0.25">
      <c r="A63" s="15"/>
      <c r="B63" s="16"/>
      <c r="C63" s="20" t="s">
        <v>20</v>
      </c>
      <c r="D63" s="21">
        <v>6807.48</v>
      </c>
      <c r="E63" s="21">
        <v>543960.91999999888</v>
      </c>
      <c r="F63" s="21">
        <v>1167972.0599999973</v>
      </c>
      <c r="G63" s="21">
        <v>605478.69999999879</v>
      </c>
      <c r="H63" s="21">
        <v>345.94</v>
      </c>
      <c r="I63" s="21">
        <v>1063569.0799999977</v>
      </c>
      <c r="J63" s="21">
        <v>198350.57000000012</v>
      </c>
      <c r="K63" s="21">
        <v>82435.609999999971</v>
      </c>
      <c r="L63" s="21">
        <v>28899.199999999997</v>
      </c>
      <c r="M63" s="22">
        <v>3697819.5600000606</v>
      </c>
    </row>
    <row r="64" spans="1:13" x14ac:dyDescent="0.25">
      <c r="A64" s="15"/>
      <c r="B64" s="23" t="s">
        <v>21</v>
      </c>
      <c r="C64" s="24" t="s">
        <v>18</v>
      </c>
      <c r="D64" s="25">
        <v>3009</v>
      </c>
      <c r="E64" s="25">
        <v>363</v>
      </c>
      <c r="F64" s="25">
        <v>150</v>
      </c>
      <c r="G64" s="25"/>
      <c r="H64" s="25"/>
      <c r="I64" s="25">
        <v>241</v>
      </c>
      <c r="J64" s="25">
        <v>1566</v>
      </c>
      <c r="K64" s="25"/>
      <c r="L64" s="25">
        <v>131</v>
      </c>
      <c r="M64" s="26">
        <v>5460</v>
      </c>
    </row>
    <row r="65" spans="1:13" x14ac:dyDescent="0.25">
      <c r="A65" s="15"/>
      <c r="B65" s="16"/>
      <c r="C65" s="17" t="s">
        <v>19</v>
      </c>
      <c r="D65" s="18">
        <v>3029</v>
      </c>
      <c r="E65" s="18">
        <v>363</v>
      </c>
      <c r="F65" s="18">
        <v>150</v>
      </c>
      <c r="G65" s="18"/>
      <c r="H65" s="18"/>
      <c r="I65" s="18">
        <v>241</v>
      </c>
      <c r="J65" s="18">
        <v>1575</v>
      </c>
      <c r="K65" s="18"/>
      <c r="L65" s="18">
        <v>131</v>
      </c>
      <c r="M65" s="19">
        <v>5489</v>
      </c>
    </row>
    <row r="66" spans="1:13" x14ac:dyDescent="0.25">
      <c r="A66" s="27"/>
      <c r="B66" s="28"/>
      <c r="C66" s="29" t="s">
        <v>20</v>
      </c>
      <c r="D66" s="30">
        <v>3285241.9899999877</v>
      </c>
      <c r="E66" s="30">
        <v>844239.89999999641</v>
      </c>
      <c r="F66" s="30">
        <v>109694.84000000008</v>
      </c>
      <c r="G66" s="30"/>
      <c r="H66" s="30"/>
      <c r="I66" s="30">
        <v>160069.37000000029</v>
      </c>
      <c r="J66" s="30">
        <v>1416982.8599999887</v>
      </c>
      <c r="K66" s="30"/>
      <c r="L66" s="30">
        <v>314955.00000000006</v>
      </c>
      <c r="M66" s="31">
        <v>6131183.9599999655</v>
      </c>
    </row>
    <row r="67" spans="1:13" x14ac:dyDescent="0.25">
      <c r="A67" s="10" t="s">
        <v>32</v>
      </c>
      <c r="B67" s="11" t="s">
        <v>17</v>
      </c>
      <c r="C67" s="12" t="s">
        <v>18</v>
      </c>
      <c r="D67" s="13"/>
      <c r="E67" s="13">
        <v>56</v>
      </c>
      <c r="F67" s="13">
        <v>481</v>
      </c>
      <c r="G67" s="13">
        <v>18</v>
      </c>
      <c r="H67" s="13"/>
      <c r="I67" s="13"/>
      <c r="J67" s="13">
        <v>348</v>
      </c>
      <c r="K67" s="13">
        <v>2</v>
      </c>
      <c r="L67" s="13">
        <v>27</v>
      </c>
      <c r="M67" s="14">
        <v>932</v>
      </c>
    </row>
    <row r="68" spans="1:13" x14ac:dyDescent="0.25">
      <c r="A68" s="15"/>
      <c r="B68" s="16"/>
      <c r="C68" s="17" t="s">
        <v>19</v>
      </c>
      <c r="D68" s="18"/>
      <c r="E68" s="18">
        <v>56</v>
      </c>
      <c r="F68" s="18">
        <v>487</v>
      </c>
      <c r="G68" s="18">
        <v>18</v>
      </c>
      <c r="H68" s="18"/>
      <c r="I68" s="18"/>
      <c r="J68" s="18">
        <v>348</v>
      </c>
      <c r="K68" s="18">
        <v>2</v>
      </c>
      <c r="L68" s="18">
        <v>28</v>
      </c>
      <c r="M68" s="19">
        <v>939</v>
      </c>
    </row>
    <row r="69" spans="1:13" x14ac:dyDescent="0.25">
      <c r="A69" s="15"/>
      <c r="B69" s="16"/>
      <c r="C69" s="20" t="s">
        <v>20</v>
      </c>
      <c r="D69" s="21"/>
      <c r="E69" s="21">
        <v>29011.430000000037</v>
      </c>
      <c r="F69" s="21">
        <v>250179.26999999871</v>
      </c>
      <c r="G69" s="21">
        <v>5380.1999999999989</v>
      </c>
      <c r="H69" s="21"/>
      <c r="I69" s="21"/>
      <c r="J69" s="21">
        <v>101466.74999999969</v>
      </c>
      <c r="K69" s="21">
        <v>1598.25</v>
      </c>
      <c r="L69" s="21">
        <v>23924.120000000006</v>
      </c>
      <c r="M69" s="22">
        <v>411560.02000000677</v>
      </c>
    </row>
    <row r="70" spans="1:13" x14ac:dyDescent="0.25">
      <c r="A70" s="15"/>
      <c r="B70" s="23" t="s">
        <v>21</v>
      </c>
      <c r="C70" s="24" t="s">
        <v>18</v>
      </c>
      <c r="D70" s="25">
        <v>1003</v>
      </c>
      <c r="E70" s="25"/>
      <c r="F70" s="25"/>
      <c r="G70" s="25"/>
      <c r="H70" s="25"/>
      <c r="I70" s="25">
        <v>17</v>
      </c>
      <c r="J70" s="25">
        <v>82</v>
      </c>
      <c r="K70" s="25"/>
      <c r="L70" s="25"/>
      <c r="M70" s="26">
        <v>1102</v>
      </c>
    </row>
    <row r="71" spans="1:13" x14ac:dyDescent="0.25">
      <c r="A71" s="15"/>
      <c r="B71" s="16"/>
      <c r="C71" s="17" t="s">
        <v>19</v>
      </c>
      <c r="D71" s="18">
        <v>1003</v>
      </c>
      <c r="E71" s="18"/>
      <c r="F71" s="18"/>
      <c r="G71" s="18"/>
      <c r="H71" s="18"/>
      <c r="I71" s="18">
        <v>17</v>
      </c>
      <c r="J71" s="18">
        <v>82</v>
      </c>
      <c r="K71" s="18"/>
      <c r="L71" s="18"/>
      <c r="M71" s="19">
        <v>1102</v>
      </c>
    </row>
    <row r="72" spans="1:13" ht="15.75" thickBot="1" x14ac:dyDescent="0.3">
      <c r="A72" s="27"/>
      <c r="B72" s="28"/>
      <c r="C72" s="29" t="s">
        <v>20</v>
      </c>
      <c r="D72" s="30">
        <v>518934.28000000771</v>
      </c>
      <c r="E72" s="30"/>
      <c r="F72" s="30"/>
      <c r="G72" s="30"/>
      <c r="H72" s="30"/>
      <c r="I72" s="30">
        <v>4648.630000000001</v>
      </c>
      <c r="J72" s="30">
        <v>20978.620000000006</v>
      </c>
      <c r="K72" s="30"/>
      <c r="L72" s="30"/>
      <c r="M72" s="31">
        <v>544561.53000000538</v>
      </c>
    </row>
    <row r="73" spans="1:13" x14ac:dyDescent="0.25">
      <c r="A73" s="42" t="s">
        <v>33</v>
      </c>
      <c r="B73" s="43"/>
      <c r="C73" s="43"/>
      <c r="D73" s="44">
        <v>11855</v>
      </c>
      <c r="E73" s="44">
        <v>2715</v>
      </c>
      <c r="F73" s="44">
        <v>7700</v>
      </c>
      <c r="G73" s="44">
        <v>861</v>
      </c>
      <c r="H73" s="44">
        <v>5</v>
      </c>
      <c r="I73" s="44">
        <v>2765</v>
      </c>
      <c r="J73" s="44">
        <v>4645</v>
      </c>
      <c r="K73" s="44">
        <v>663</v>
      </c>
      <c r="L73" s="44">
        <v>217</v>
      </c>
      <c r="M73" s="45">
        <v>31426</v>
      </c>
    </row>
    <row r="74" spans="1:13" x14ac:dyDescent="0.25">
      <c r="A74" s="46" t="s">
        <v>34</v>
      </c>
      <c r="B74" s="47"/>
      <c r="C74" s="47"/>
      <c r="D74" s="48">
        <f>12986-242</f>
        <v>12744</v>
      </c>
      <c r="E74" s="48">
        <v>2736</v>
      </c>
      <c r="F74" s="48">
        <v>8442</v>
      </c>
      <c r="G74" s="48">
        <v>884</v>
      </c>
      <c r="H74" s="48">
        <v>5</v>
      </c>
      <c r="I74" s="48">
        <v>2802</v>
      </c>
      <c r="J74" s="48">
        <v>4772</v>
      </c>
      <c r="K74" s="48">
        <v>693</v>
      </c>
      <c r="L74" s="48">
        <v>218</v>
      </c>
      <c r="M74" s="49">
        <f>33538-242</f>
        <v>33296</v>
      </c>
    </row>
    <row r="75" spans="1:13" ht="15.75" thickBot="1" x14ac:dyDescent="0.3">
      <c r="A75" s="50" t="s">
        <v>35</v>
      </c>
      <c r="B75" s="51"/>
      <c r="C75" s="51"/>
      <c r="D75" s="52">
        <v>8529560.0199995209</v>
      </c>
      <c r="E75" s="52">
        <v>2530851.2900000089</v>
      </c>
      <c r="F75" s="52">
        <v>4054612.9199999538</v>
      </c>
      <c r="G75" s="52">
        <v>684224.07999999938</v>
      </c>
      <c r="H75" s="52">
        <v>3164.42</v>
      </c>
      <c r="I75" s="52">
        <v>2029819.779999994</v>
      </c>
      <c r="J75" s="52">
        <v>2565832.8699999796</v>
      </c>
      <c r="K75" s="52">
        <v>277414.44000000035</v>
      </c>
      <c r="L75" s="52">
        <v>374824.52000000043</v>
      </c>
      <c r="M75" s="53">
        <v>21050304.340000145</v>
      </c>
    </row>
    <row r="76" spans="1:13" x14ac:dyDescent="0.25">
      <c r="A76" s="54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7.45" customHeight="1" x14ac:dyDescent="0.25">
      <c r="A77" s="3" t="s">
        <v>36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56" customFormat="1" ht="26.25" x14ac:dyDescent="0.25">
      <c r="A78" s="57" t="s">
        <v>3</v>
      </c>
      <c r="B78" s="58" t="s">
        <v>4</v>
      </c>
      <c r="C78" s="59" t="s">
        <v>37</v>
      </c>
      <c r="D78" s="60" t="s">
        <v>6</v>
      </c>
      <c r="E78" s="60" t="s">
        <v>7</v>
      </c>
      <c r="F78" s="60" t="s">
        <v>8</v>
      </c>
      <c r="G78" s="60" t="s">
        <v>9</v>
      </c>
      <c r="H78" s="60" t="s">
        <v>10</v>
      </c>
      <c r="I78" s="60" t="s">
        <v>11</v>
      </c>
      <c r="J78" s="60" t="s">
        <v>12</v>
      </c>
      <c r="K78" s="60" t="s">
        <v>13</v>
      </c>
      <c r="L78" s="60" t="s">
        <v>14</v>
      </c>
      <c r="M78" s="61" t="s">
        <v>15</v>
      </c>
    </row>
    <row r="79" spans="1:13" x14ac:dyDescent="0.25">
      <c r="A79" s="62" t="s">
        <v>38</v>
      </c>
      <c r="B79" s="63" t="s">
        <v>17</v>
      </c>
      <c r="C79" s="64" t="s">
        <v>18</v>
      </c>
      <c r="D79" s="13"/>
      <c r="E79" s="13"/>
      <c r="F79" s="13">
        <v>135</v>
      </c>
      <c r="G79" s="13"/>
      <c r="H79" s="13"/>
      <c r="I79" s="13">
        <v>119</v>
      </c>
      <c r="J79" s="13">
        <v>58</v>
      </c>
      <c r="K79" s="13"/>
      <c r="L79" s="13"/>
      <c r="M79" s="14">
        <v>312</v>
      </c>
    </row>
    <row r="80" spans="1:13" x14ac:dyDescent="0.25">
      <c r="A80" s="65"/>
      <c r="B80" s="66"/>
      <c r="C80" s="67" t="s">
        <v>19</v>
      </c>
      <c r="D80" s="18"/>
      <c r="E80" s="18"/>
      <c r="F80" s="18">
        <v>136</v>
      </c>
      <c r="G80" s="18"/>
      <c r="H80" s="18"/>
      <c r="I80" s="18">
        <v>120</v>
      </c>
      <c r="J80" s="18">
        <v>58</v>
      </c>
      <c r="K80" s="18"/>
      <c r="L80" s="18"/>
      <c r="M80" s="19">
        <v>314</v>
      </c>
    </row>
    <row r="81" spans="1:13" x14ac:dyDescent="0.25">
      <c r="A81" s="65"/>
      <c r="B81" s="66"/>
      <c r="C81" s="68" t="s">
        <v>20</v>
      </c>
      <c r="D81" s="21"/>
      <c r="E81" s="21"/>
      <c r="F81" s="21">
        <v>184370.99000000017</v>
      </c>
      <c r="G81" s="21"/>
      <c r="H81" s="21"/>
      <c r="I81" s="21">
        <v>192275.03000000026</v>
      </c>
      <c r="J81" s="21">
        <v>105550.92</v>
      </c>
      <c r="K81" s="21"/>
      <c r="L81" s="21"/>
      <c r="M81" s="22">
        <v>482196.94000000105</v>
      </c>
    </row>
    <row r="82" spans="1:13" x14ac:dyDescent="0.25">
      <c r="A82" s="65"/>
      <c r="B82" s="69" t="s">
        <v>21</v>
      </c>
      <c r="C82" s="70" t="s">
        <v>18</v>
      </c>
      <c r="D82" s="25">
        <v>189</v>
      </c>
      <c r="E82" s="25"/>
      <c r="F82" s="25"/>
      <c r="G82" s="25"/>
      <c r="H82" s="25">
        <v>2</v>
      </c>
      <c r="I82" s="25">
        <v>2</v>
      </c>
      <c r="J82" s="25">
        <v>26</v>
      </c>
      <c r="K82" s="25"/>
      <c r="L82" s="25"/>
      <c r="M82" s="26">
        <v>219</v>
      </c>
    </row>
    <row r="83" spans="1:13" x14ac:dyDescent="0.25">
      <c r="A83" s="65"/>
      <c r="B83" s="66"/>
      <c r="C83" s="67" t="s">
        <v>19</v>
      </c>
      <c r="D83" s="18">
        <v>195</v>
      </c>
      <c r="E83" s="18">
        <v>1</v>
      </c>
      <c r="F83" s="18"/>
      <c r="G83" s="18"/>
      <c r="H83" s="18">
        <v>2</v>
      </c>
      <c r="I83" s="18">
        <v>2</v>
      </c>
      <c r="J83" s="18">
        <v>26</v>
      </c>
      <c r="K83" s="18"/>
      <c r="L83" s="18"/>
      <c r="M83" s="19">
        <v>226</v>
      </c>
    </row>
    <row r="84" spans="1:13" ht="15.75" thickBot="1" x14ac:dyDescent="0.3">
      <c r="A84" s="71"/>
      <c r="B84" s="72"/>
      <c r="C84" s="73" t="s">
        <v>20</v>
      </c>
      <c r="D84" s="30">
        <v>351261.67999999988</v>
      </c>
      <c r="E84" s="30">
        <v>1575.56</v>
      </c>
      <c r="F84" s="30"/>
      <c r="G84" s="30"/>
      <c r="H84" s="30">
        <v>1866.76</v>
      </c>
      <c r="I84" s="30">
        <v>2312.5</v>
      </c>
      <c r="J84" s="30">
        <v>50729.169999999984</v>
      </c>
      <c r="K84" s="30"/>
      <c r="L84" s="30"/>
      <c r="M84" s="31">
        <v>407745.66999999963</v>
      </c>
    </row>
    <row r="85" spans="1:13" x14ac:dyDescent="0.25">
      <c r="A85" s="42" t="s">
        <v>39</v>
      </c>
      <c r="B85" s="43"/>
      <c r="C85" s="43"/>
      <c r="D85" s="74">
        <v>189</v>
      </c>
      <c r="E85" s="74"/>
      <c r="F85" s="74">
        <v>135</v>
      </c>
      <c r="G85" s="74"/>
      <c r="H85" s="74">
        <v>2</v>
      </c>
      <c r="I85" s="74">
        <v>121</v>
      </c>
      <c r="J85" s="74">
        <v>84</v>
      </c>
      <c r="K85" s="74"/>
      <c r="L85" s="74"/>
      <c r="M85" s="75">
        <v>531</v>
      </c>
    </row>
    <row r="86" spans="1:13" x14ac:dyDescent="0.25">
      <c r="A86" s="46" t="s">
        <v>40</v>
      </c>
      <c r="B86" s="47"/>
      <c r="C86" s="47"/>
      <c r="D86" s="76">
        <v>195</v>
      </c>
      <c r="E86" s="76">
        <v>1</v>
      </c>
      <c r="F86" s="76">
        <v>136</v>
      </c>
      <c r="G86" s="76"/>
      <c r="H86" s="76">
        <v>2</v>
      </c>
      <c r="I86" s="76">
        <v>122</v>
      </c>
      <c r="J86" s="76">
        <v>84</v>
      </c>
      <c r="K86" s="76"/>
      <c r="L86" s="76"/>
      <c r="M86" s="77">
        <v>540</v>
      </c>
    </row>
    <row r="87" spans="1:13" ht="15.75" thickBot="1" x14ac:dyDescent="0.3">
      <c r="A87" s="50" t="s">
        <v>41</v>
      </c>
      <c r="B87" s="51"/>
      <c r="C87" s="51"/>
      <c r="D87" s="52">
        <v>351261.67999999988</v>
      </c>
      <c r="E87" s="52">
        <v>1575.56</v>
      </c>
      <c r="F87" s="52">
        <v>184370.99000000017</v>
      </c>
      <c r="G87" s="52"/>
      <c r="H87" s="52">
        <v>1866.76</v>
      </c>
      <c r="I87" s="52">
        <v>194587.53000000026</v>
      </c>
      <c r="J87" s="52">
        <v>156280.09000000005</v>
      </c>
      <c r="K87" s="52"/>
      <c r="L87" s="52"/>
      <c r="M87" s="53">
        <v>889942.61000000068</v>
      </c>
    </row>
    <row r="88" spans="1:13" x14ac:dyDescent="0.25">
      <c r="A88" s="54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s="56" customFormat="1" ht="17.45" customHeight="1" x14ac:dyDescent="0.25">
      <c r="A89" s="3" t="s">
        <v>42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56" customFormat="1" ht="27.6" customHeight="1" thickBot="1" x14ac:dyDescent="0.3">
      <c r="A90" s="57" t="s">
        <v>3</v>
      </c>
      <c r="B90" s="58" t="s">
        <v>4</v>
      </c>
      <c r="C90" s="59" t="s">
        <v>37</v>
      </c>
      <c r="D90" s="60" t="s">
        <v>6</v>
      </c>
      <c r="E90" s="60" t="s">
        <v>7</v>
      </c>
      <c r="F90" s="60" t="s">
        <v>8</v>
      </c>
      <c r="G90" s="60" t="s">
        <v>9</v>
      </c>
      <c r="H90" s="60" t="s">
        <v>10</v>
      </c>
      <c r="I90" s="60" t="s">
        <v>11</v>
      </c>
      <c r="J90" s="60" t="s">
        <v>12</v>
      </c>
      <c r="K90" s="60" t="s">
        <v>13</v>
      </c>
      <c r="L90" s="60" t="s">
        <v>14</v>
      </c>
      <c r="M90" s="61" t="s">
        <v>15</v>
      </c>
    </row>
    <row r="91" spans="1:13" ht="24" customHeight="1" x14ac:dyDescent="0.25">
      <c r="A91" s="42" t="s">
        <v>43</v>
      </c>
      <c r="B91" s="43"/>
      <c r="C91" s="43"/>
      <c r="D91" s="44">
        <v>12044</v>
      </c>
      <c r="E91" s="44">
        <v>2715</v>
      </c>
      <c r="F91" s="44">
        <v>7835</v>
      </c>
      <c r="G91" s="44">
        <v>861</v>
      </c>
      <c r="H91" s="44">
        <v>7</v>
      </c>
      <c r="I91" s="44">
        <v>2886</v>
      </c>
      <c r="J91" s="44">
        <v>4729</v>
      </c>
      <c r="K91" s="44">
        <v>663</v>
      </c>
      <c r="L91" s="44">
        <v>217</v>
      </c>
      <c r="M91" s="45">
        <v>31957</v>
      </c>
    </row>
    <row r="92" spans="1:13" ht="24" customHeight="1" x14ac:dyDescent="0.25">
      <c r="A92" s="46" t="s">
        <v>44</v>
      </c>
      <c r="B92" s="47"/>
      <c r="C92" s="47"/>
      <c r="D92" s="48">
        <f>13181-242</f>
        <v>12939</v>
      </c>
      <c r="E92" s="48">
        <v>2737</v>
      </c>
      <c r="F92" s="48">
        <v>8578</v>
      </c>
      <c r="G92" s="48">
        <v>884</v>
      </c>
      <c r="H92" s="48">
        <v>7</v>
      </c>
      <c r="I92" s="48">
        <v>2924</v>
      </c>
      <c r="J92" s="48">
        <v>4856</v>
      </c>
      <c r="K92" s="48">
        <v>693</v>
      </c>
      <c r="L92" s="48">
        <v>218</v>
      </c>
      <c r="M92" s="49">
        <f>34078-242</f>
        <v>33836</v>
      </c>
    </row>
    <row r="93" spans="1:13" s="56" customFormat="1" ht="24" customHeight="1" thickBot="1" x14ac:dyDescent="0.3">
      <c r="A93" s="50" t="s">
        <v>45</v>
      </c>
      <c r="B93" s="51"/>
      <c r="C93" s="51"/>
      <c r="D93" s="78">
        <v>8880821.6999995597</v>
      </c>
      <c r="E93" s="78">
        <v>2532426.8500000089</v>
      </c>
      <c r="F93" s="78">
        <v>4238983.909999935</v>
      </c>
      <c r="G93" s="78">
        <v>684224.07999999938</v>
      </c>
      <c r="H93" s="78">
        <v>5031.1799999999994</v>
      </c>
      <c r="I93" s="78">
        <v>2224407.3099999838</v>
      </c>
      <c r="J93" s="78">
        <v>2722112.9599999744</v>
      </c>
      <c r="K93" s="78">
        <v>277414.44000000035</v>
      </c>
      <c r="L93" s="78">
        <v>374824.52000000043</v>
      </c>
      <c r="M93" s="79">
        <v>21940246.950000145</v>
      </c>
    </row>
  </sheetData>
  <mergeCells count="24">
    <mergeCell ref="A86:C86"/>
    <mergeCell ref="A87:C87"/>
    <mergeCell ref="A89:M89"/>
    <mergeCell ref="A91:C91"/>
    <mergeCell ref="A92:C92"/>
    <mergeCell ref="A93:C93"/>
    <mergeCell ref="A67:A72"/>
    <mergeCell ref="A73:C73"/>
    <mergeCell ref="A74:C74"/>
    <mergeCell ref="A75:C75"/>
    <mergeCell ref="A77:M77"/>
    <mergeCell ref="A85:C85"/>
    <mergeCell ref="A28:A33"/>
    <mergeCell ref="A34:A39"/>
    <mergeCell ref="A40:A45"/>
    <mergeCell ref="A49:A54"/>
    <mergeCell ref="A55:A60"/>
    <mergeCell ref="A61:A66"/>
    <mergeCell ref="A2:L2"/>
    <mergeCell ref="A3:L3"/>
    <mergeCell ref="A5:M5"/>
    <mergeCell ref="A7:A12"/>
    <mergeCell ref="A13:A18"/>
    <mergeCell ref="A19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LEQ x SER y Area 2017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2018-04-10T08:21:17Z</dcterms:created>
  <dcterms:modified xsi:type="dcterms:W3CDTF">2018-04-10T08:21:58Z</dcterms:modified>
</cp:coreProperties>
</file>